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31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Лист1!$A$1:$M$61</definedName>
  </definedNames>
  <calcPr calcId="145621"/>
</workbook>
</file>

<file path=xl/calcChain.xml><?xml version="1.0" encoding="utf-8"?>
<calcChain xmlns="http://schemas.openxmlformats.org/spreadsheetml/2006/main">
  <c r="D35" i="1" l="1"/>
  <c r="D34" i="1"/>
  <c r="D36" i="1"/>
  <c r="L36" i="1"/>
  <c r="K36" i="1"/>
  <c r="J36" i="1"/>
  <c r="I36" i="1"/>
  <c r="H36" i="1"/>
  <c r="L35" i="1"/>
  <c r="K35" i="1"/>
  <c r="J35" i="1"/>
  <c r="I35" i="1"/>
  <c r="H35" i="1"/>
  <c r="L34" i="1"/>
  <c r="L33" i="1" s="1"/>
  <c r="K34" i="1"/>
  <c r="J34" i="1"/>
  <c r="J33" i="1" s="1"/>
  <c r="I34" i="1"/>
  <c r="H34" i="1"/>
  <c r="H33" i="1" s="1"/>
  <c r="K33" i="1"/>
  <c r="I33" i="1"/>
  <c r="G35" i="1"/>
  <c r="G34" i="1"/>
  <c r="G36" i="1"/>
  <c r="L41" i="1"/>
  <c r="K41" i="1"/>
  <c r="J41" i="1"/>
  <c r="I41" i="1"/>
  <c r="H41" i="1"/>
  <c r="G41" i="1"/>
  <c r="F41" i="1" s="1"/>
  <c r="D41" i="1"/>
  <c r="D33" i="1" l="1"/>
  <c r="G25" i="1"/>
  <c r="L26" i="1"/>
  <c r="K26" i="1"/>
  <c r="L25" i="1"/>
  <c r="K25" i="1"/>
  <c r="J25" i="1"/>
  <c r="I25" i="1"/>
  <c r="H25" i="1"/>
  <c r="L24" i="1"/>
  <c r="K24" i="1"/>
  <c r="J24" i="1"/>
  <c r="I24" i="1"/>
  <c r="H24" i="1"/>
  <c r="G24" i="1"/>
  <c r="G26" i="1"/>
  <c r="F31" i="1"/>
  <c r="L13" i="1" l="1"/>
  <c r="K13" i="1"/>
  <c r="J13" i="1"/>
  <c r="I13" i="1"/>
  <c r="H13" i="1"/>
  <c r="L12" i="1"/>
  <c r="K12" i="1"/>
  <c r="J12" i="1"/>
  <c r="I12" i="1"/>
  <c r="H12" i="1"/>
  <c r="L11" i="1"/>
  <c r="K11" i="1"/>
  <c r="J11" i="1"/>
  <c r="J10" i="1" s="1"/>
  <c r="I11" i="1"/>
  <c r="H11" i="1"/>
  <c r="G13" i="1"/>
  <c r="G12" i="1"/>
  <c r="G11" i="1"/>
  <c r="F22" i="1"/>
  <c r="F21" i="1"/>
  <c r="F20" i="1"/>
  <c r="H10" i="1" l="1"/>
  <c r="L10" i="1"/>
  <c r="I10" i="1"/>
  <c r="K10" i="1"/>
  <c r="D26" i="1"/>
  <c r="D52" i="1"/>
  <c r="D51" i="1"/>
  <c r="L52" i="1"/>
  <c r="L51" i="1"/>
  <c r="K52" i="1"/>
  <c r="J52" i="1"/>
  <c r="I52" i="1"/>
  <c r="H52" i="1"/>
  <c r="K51" i="1"/>
  <c r="J51" i="1"/>
  <c r="I51" i="1"/>
  <c r="H51" i="1"/>
  <c r="K49" i="1"/>
  <c r="J49" i="1"/>
  <c r="I49" i="1"/>
  <c r="H49" i="1"/>
  <c r="G51" i="1"/>
  <c r="G52" i="1"/>
  <c r="F32" i="1"/>
  <c r="F16" i="1"/>
  <c r="F15" i="1"/>
  <c r="F14" i="1"/>
  <c r="L49" i="1" l="1"/>
  <c r="D49" i="1"/>
  <c r="K45" i="1"/>
  <c r="J45" i="1"/>
  <c r="I45" i="1"/>
  <c r="H45" i="1"/>
  <c r="J56" i="1" l="1"/>
  <c r="F51" i="1"/>
  <c r="G49" i="1"/>
  <c r="F49" i="1" s="1"/>
  <c r="G10" i="1"/>
  <c r="F55" i="1"/>
  <c r="F54" i="1"/>
  <c r="F53" i="1"/>
  <c r="F48" i="1"/>
  <c r="F47" i="1"/>
  <c r="F46" i="1"/>
  <c r="F44" i="1"/>
  <c r="F43" i="1"/>
  <c r="F42" i="1"/>
  <c r="F40" i="1"/>
  <c r="F39" i="1"/>
  <c r="F38" i="1"/>
  <c r="K23" i="1"/>
  <c r="F19" i="1"/>
  <c r="F18" i="1"/>
  <c r="F17" i="1"/>
  <c r="G23" i="1" l="1"/>
  <c r="G33" i="1"/>
  <c r="I57" i="1"/>
  <c r="K58" i="1"/>
  <c r="F36" i="1"/>
  <c r="H57" i="1"/>
  <c r="F34" i="1"/>
  <c r="K56" i="1"/>
  <c r="L23" i="1"/>
  <c r="K57" i="1"/>
  <c r="F35" i="1"/>
  <c r="F12" i="1"/>
  <c r="L57" i="1"/>
  <c r="H56" i="1"/>
  <c r="G58" i="1"/>
  <c r="L58" i="1"/>
  <c r="G56" i="1"/>
  <c r="I56" i="1"/>
  <c r="F25" i="1"/>
  <c r="G57" i="1"/>
  <c r="J57" i="1"/>
  <c r="L56" i="1"/>
  <c r="F52" i="1"/>
  <c r="F13" i="1"/>
  <c r="F11" i="1"/>
  <c r="F24" i="1"/>
  <c r="F29" i="1"/>
  <c r="F28" i="1"/>
  <c r="F27" i="1"/>
  <c r="F56" i="1" l="1"/>
  <c r="F57" i="1"/>
  <c r="G59" i="1"/>
  <c r="L59" i="1"/>
  <c r="K59" i="1"/>
  <c r="F50" i="1" l="1"/>
  <c r="F10" i="1"/>
  <c r="D23" i="1"/>
  <c r="L37" i="1"/>
  <c r="J37" i="1"/>
  <c r="I37" i="1"/>
  <c r="H37" i="1"/>
  <c r="G37" i="1"/>
  <c r="D37" i="1"/>
  <c r="L45" i="1"/>
  <c r="G45" i="1"/>
  <c r="D45" i="1"/>
  <c r="F37" i="1" l="1"/>
  <c r="F45" i="1"/>
  <c r="H30" i="1" l="1"/>
  <c r="I30" i="1"/>
  <c r="J30" i="1"/>
  <c r="J26" i="1" l="1"/>
  <c r="J23" i="1" s="1"/>
  <c r="H26" i="1"/>
  <c r="H23" i="1" s="1"/>
  <c r="I26" i="1"/>
  <c r="I23" i="1" s="1"/>
  <c r="F26" i="1"/>
  <c r="F30" i="1"/>
  <c r="F33" i="1"/>
  <c r="J58" i="1" l="1"/>
  <c r="J59" i="1" s="1"/>
  <c r="H58" i="1"/>
  <c r="I58" i="1"/>
  <c r="I59" i="1" s="1"/>
  <c r="H59" i="1"/>
  <c r="F23" i="1"/>
  <c r="F58" i="1" l="1"/>
  <c r="F59" i="1"/>
</calcChain>
</file>

<file path=xl/sharedStrings.xml><?xml version="1.0" encoding="utf-8"?>
<sst xmlns="http://schemas.openxmlformats.org/spreadsheetml/2006/main" count="96" uniqueCount="55">
  <si>
    <t>Исполнитель и соисполнители мероприятия</t>
  </si>
  <si>
    <t>плановое значение</t>
  </si>
  <si>
    <t>всего</t>
  </si>
  <si>
    <t>РБ</t>
  </si>
  <si>
    <t>ФБ</t>
  </si>
  <si>
    <t>ОБ</t>
  </si>
  <si>
    <t>БП</t>
  </si>
  <si>
    <t>ВИ</t>
  </si>
  <si>
    <t>1.</t>
  </si>
  <si>
    <t>Наименование задачи/мероприятия</t>
  </si>
  <si>
    <t>Результат выполнения мероприятия</t>
  </si>
  <si>
    <t>наименование   (единица измерения)</t>
  </si>
  <si>
    <t>Срок реализации, годы</t>
  </si>
  <si>
    <t>Плановый объём финансирования,  (единица измерения)</t>
  </si>
  <si>
    <t>№ п/п</t>
  </si>
  <si>
    <t>ед.</t>
  </si>
  <si>
    <t>Строительство водопровода хозяйственно-питьевой воды</t>
  </si>
  <si>
    <t>км</t>
  </si>
  <si>
    <t>Строительство локальных очистных сооружений</t>
  </si>
  <si>
    <t>Итого по Программе</t>
  </si>
  <si>
    <r>
      <t>                                                                                                           </t>
    </r>
    <r>
      <rPr>
        <b/>
        <sz val="14"/>
        <color theme="1"/>
        <rFont val="Times New Roman"/>
        <family val="1"/>
        <charset val="204"/>
      </rPr>
      <t> VI. Перечень мероприятий Программы</t>
    </r>
  </si>
  <si>
    <t>Строительство, ремонт и содержание колодцев</t>
  </si>
  <si>
    <t>ДЖКХиТ АТМР - Департамент жилищно-коммунального хозяйства и транспорта администрации Тутаевского муниципального района;</t>
  </si>
  <si>
    <t>Городское поселение Тутаев (далее ГПТ)</t>
  </si>
  <si>
    <t xml:space="preserve"> Строительство канализационных сетей</t>
  </si>
  <si>
    <t>2.</t>
  </si>
  <si>
    <t>3.</t>
  </si>
  <si>
    <t>3.1.</t>
  </si>
  <si>
    <t>3.2.</t>
  </si>
  <si>
    <t>3.3.</t>
  </si>
  <si>
    <t>4.</t>
  </si>
  <si>
    <t>Строительство локальных очистных сооружений ОПХ лев.бер.  (ПСД)</t>
  </si>
  <si>
    <t>Установка пластиковых выгрябных ям п.Чебаково ул. Привокзальная</t>
  </si>
  <si>
    <t xml:space="preserve">Строительство водопровода с колонкой д. Малявино с выполнием топосъемки и технического плана </t>
  </si>
  <si>
    <t>шт.</t>
  </si>
  <si>
    <t>Строительство локальных очистных сооружений СХТ, левобережная часть г.Тутаев  ( ПСД)</t>
  </si>
  <si>
    <t>Строительство локальных очистных сооружений ул. 2-я Овражная, левобережная часть г.Тутаев  ( ПСД готова)</t>
  </si>
  <si>
    <t xml:space="preserve"> ДЖКХиТ АТМР</t>
  </si>
  <si>
    <t>Установка пластиковых выгрябных ям г. Тутаев, ул. Романовская, д.44</t>
  </si>
  <si>
    <t>Строительство водопроводов с колонками Тутаев левый берег</t>
  </si>
  <si>
    <t>Населённые пункты ГПТ строительство</t>
  </si>
  <si>
    <t xml:space="preserve">Устройство 2-х участков питьевого водопровода в д.Столбищи ТМР с выполнием топосъемки и технического плана </t>
  </si>
  <si>
    <t>Прокладка участка канализационных сетей л. Столбищи, уд. Варначёва</t>
  </si>
  <si>
    <t>кроме того потребность в финансировании</t>
  </si>
  <si>
    <t>к постановлению Администрации Тутаевского муниципального района</t>
  </si>
  <si>
    <t>проектирование  и строительство  водовода за пределы частного участка в пос. Константиновский ул. Ленина</t>
  </si>
  <si>
    <t>ПСД- 1</t>
  </si>
  <si>
    <t>Приложение 3</t>
  </si>
  <si>
    <t>Администрации СП</t>
  </si>
  <si>
    <t>Департамент ЖКХиТ</t>
  </si>
  <si>
    <t>Строительство и ремонт колодцев (Передано по соглашениям Администрациям СП)</t>
  </si>
  <si>
    <t>Строительство, ремонт и содержание колодцев в населенных пунктах Артемьевского, Левобережного и Чебаковского СП)</t>
  </si>
  <si>
    <t>Строительство, ремонт и содержание колодцев (По полномочиям Тутаевского МР)</t>
  </si>
  <si>
    <t>Строительство, ремонт и содержание колодцев в населённых пунктах Тутаевского МР</t>
  </si>
  <si>
    <t>№ 738-п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</si>
</sst>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.00000"/>
    <numFmt numFmtId="165" formatCode="_-* #,##0.00000\ _₽_-;\-* #,##0.00000\ _₽_-;_-* &quot;-&quot;?????\ _₽_-;_-@_-"/>
    <numFmt numFmtId="166" formatCode="#,##0.000\ _₽;\-#,##0.000\ _₽"/>
    <numFmt numFmtId="167" formatCode="_-* #,##0\ _₽_-;\-* #,##0\ _₽_-;_-* &quot;-&quot;??\ _₽_-;_-@_-"/>
    <numFmt numFmtId="168" formatCode="_-* #,##0.0000\ _₽_-;\-* #,##0.0000\ _₽_-;_-* &quot;-&quot;?????\ _₽_-;_-@_-"/>
    <numFmt numFmtId="169" formatCode="_-* #,##0.00\ _₽_-;\-* #,##0.00\ _₽_-;_-* &quot;-&quot;?????\ _₽_-;_-@_-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left" indent="5"/>
    </xf>
    <xf numFmtId="4" fontId="0" fillId="0" borderId="0" xfId="0" applyNumberFormat="1"/>
    <xf numFmtId="0" fontId="9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17" fontId="1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vertical="top"/>
    </xf>
    <xf numFmtId="0" fontId="8" fillId="2" borderId="1" xfId="0" applyFont="1" applyFill="1" applyBorder="1"/>
    <xf numFmtId="14" fontId="1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167" fontId="10" fillId="3" borderId="1" xfId="1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169" fontId="10" fillId="3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5" fontId="1" fillId="2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165" fontId="10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/>
    <xf numFmtId="0" fontId="10" fillId="3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view="pageBreakPreview" zoomScale="73" zoomScaleNormal="73" zoomScaleSheetLayoutView="73" workbookViewId="0">
      <pane xSplit="4" ySplit="8" topLeftCell="E9" activePane="bottomRight" state="frozen"/>
      <selection pane="topRight" activeCell="E1" sqref="E1"/>
      <selection pane="bottomLeft" activeCell="A7" sqref="A7"/>
      <selection pane="bottomRight" activeCell="A5" sqref="A5:M5"/>
    </sheetView>
  </sheetViews>
  <sheetFormatPr defaultRowHeight="15" x14ac:dyDescent="0.25"/>
  <cols>
    <col min="1" max="1" width="14.42578125" bestFit="1" customWidth="1"/>
    <col min="2" max="2" width="82.5703125" customWidth="1"/>
    <col min="3" max="3" width="14.28515625" customWidth="1"/>
    <col min="4" max="4" width="17" customWidth="1"/>
    <col min="5" max="5" width="12" customWidth="1"/>
    <col min="6" max="6" width="21.140625" customWidth="1"/>
    <col min="7" max="7" width="20.5703125" customWidth="1"/>
    <col min="8" max="8" width="10" customWidth="1"/>
    <col min="9" max="10" width="19.85546875" customWidth="1"/>
    <col min="11" max="11" width="13" customWidth="1"/>
    <col min="12" max="12" width="21.42578125" customWidth="1"/>
    <col min="13" max="13" width="23.85546875" customWidth="1"/>
  </cols>
  <sheetData>
    <row r="1" spans="1:13" ht="15.75" x14ac:dyDescent="0.25">
      <c r="M1" s="53" t="s">
        <v>47</v>
      </c>
    </row>
    <row r="2" spans="1:13" ht="15.75" x14ac:dyDescent="0.25">
      <c r="M2" s="53" t="s">
        <v>44</v>
      </c>
    </row>
    <row r="3" spans="1:13" ht="15.75" x14ac:dyDescent="0.25">
      <c r="K3" s="67">
        <v>43424</v>
      </c>
      <c r="L3" s="68" t="s">
        <v>54</v>
      </c>
      <c r="M3" s="69"/>
    </row>
    <row r="4" spans="1:13" x14ac:dyDescent="0.25">
      <c r="M4" s="52"/>
    </row>
    <row r="5" spans="1:13" ht="18.75" x14ac:dyDescent="0.3">
      <c r="A5" s="59" t="s">
        <v>20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8.75" x14ac:dyDescent="0.3">
      <c r="A6" s="1"/>
    </row>
    <row r="7" spans="1:13" ht="57" customHeight="1" x14ac:dyDescent="0.25">
      <c r="A7" s="60" t="s">
        <v>14</v>
      </c>
      <c r="B7" s="60" t="s">
        <v>9</v>
      </c>
      <c r="C7" s="60" t="s">
        <v>10</v>
      </c>
      <c r="D7" s="60"/>
      <c r="E7" s="60" t="s">
        <v>12</v>
      </c>
      <c r="F7" s="60" t="s">
        <v>2</v>
      </c>
      <c r="G7" s="60" t="s">
        <v>13</v>
      </c>
      <c r="H7" s="60"/>
      <c r="I7" s="60"/>
      <c r="J7" s="60"/>
      <c r="K7" s="60"/>
      <c r="L7" s="60"/>
      <c r="M7" s="60" t="s">
        <v>0</v>
      </c>
    </row>
    <row r="8" spans="1:13" ht="85.5" customHeight="1" x14ac:dyDescent="0.25">
      <c r="A8" s="60"/>
      <c r="B8" s="60"/>
      <c r="C8" s="7" t="s">
        <v>11</v>
      </c>
      <c r="D8" s="7" t="s">
        <v>1</v>
      </c>
      <c r="E8" s="60"/>
      <c r="F8" s="60"/>
      <c r="G8" s="7" t="s">
        <v>3</v>
      </c>
      <c r="H8" s="7" t="s">
        <v>4</v>
      </c>
      <c r="I8" s="7" t="s">
        <v>5</v>
      </c>
      <c r="J8" s="7" t="s">
        <v>6</v>
      </c>
      <c r="K8" s="21" t="s">
        <v>7</v>
      </c>
      <c r="L8" s="7" t="s">
        <v>43</v>
      </c>
      <c r="M8" s="60"/>
    </row>
    <row r="9" spans="1:13" ht="18.75" x14ac:dyDescent="0.25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</row>
    <row r="10" spans="1:13" ht="19.5" x14ac:dyDescent="0.25">
      <c r="A10" s="64" t="s">
        <v>8</v>
      </c>
      <c r="B10" s="63" t="s">
        <v>24</v>
      </c>
      <c r="C10" s="22" t="s">
        <v>2</v>
      </c>
      <c r="D10" s="35">
        <v>0</v>
      </c>
      <c r="E10" s="22"/>
      <c r="F10" s="23">
        <f>G10+H10+I10+J10+L10+K10</f>
        <v>250</v>
      </c>
      <c r="G10" s="23">
        <f t="shared" ref="G10" si="0">G11+G12+G13</f>
        <v>0</v>
      </c>
      <c r="H10" s="23">
        <f t="shared" ref="H10:L10" si="1">H11+H12+H13</f>
        <v>0</v>
      </c>
      <c r="I10" s="23">
        <f t="shared" si="1"/>
        <v>0</v>
      </c>
      <c r="J10" s="23">
        <f t="shared" si="1"/>
        <v>250</v>
      </c>
      <c r="K10" s="23">
        <f t="shared" si="1"/>
        <v>0</v>
      </c>
      <c r="L10" s="23">
        <f t="shared" si="1"/>
        <v>0</v>
      </c>
      <c r="M10" s="58" t="s">
        <v>37</v>
      </c>
    </row>
    <row r="11" spans="1:13" ht="19.5" x14ac:dyDescent="0.25">
      <c r="A11" s="64"/>
      <c r="B11" s="63"/>
      <c r="C11" s="22" t="s">
        <v>17</v>
      </c>
      <c r="D11" s="35">
        <v>0.1</v>
      </c>
      <c r="E11" s="22">
        <v>2018</v>
      </c>
      <c r="F11" s="23">
        <f>G11+H11+I11+J11+L11+K11</f>
        <v>250</v>
      </c>
      <c r="G11" s="23">
        <f>G14+G17+G20</f>
        <v>0</v>
      </c>
      <c r="H11" s="23">
        <f t="shared" ref="H11:L11" si="2">H14+H17+H20</f>
        <v>0</v>
      </c>
      <c r="I11" s="23">
        <f t="shared" si="2"/>
        <v>0</v>
      </c>
      <c r="J11" s="23">
        <f t="shared" si="2"/>
        <v>250</v>
      </c>
      <c r="K11" s="23">
        <f t="shared" si="2"/>
        <v>0</v>
      </c>
      <c r="L11" s="23">
        <f t="shared" si="2"/>
        <v>0</v>
      </c>
      <c r="M11" s="58"/>
    </row>
    <row r="12" spans="1:13" ht="19.5" x14ac:dyDescent="0.25">
      <c r="A12" s="64"/>
      <c r="B12" s="63"/>
      <c r="C12" s="22" t="s">
        <v>17</v>
      </c>
      <c r="D12" s="35">
        <v>0</v>
      </c>
      <c r="E12" s="22">
        <v>2019</v>
      </c>
      <c r="F12" s="23">
        <f>G12+H12+I12+J12+L12+K12</f>
        <v>0</v>
      </c>
      <c r="G12" s="23">
        <f t="shared" ref="G12:L13" si="3">G15+G18+G21</f>
        <v>0</v>
      </c>
      <c r="H12" s="23">
        <f t="shared" si="3"/>
        <v>0</v>
      </c>
      <c r="I12" s="23">
        <f t="shared" si="3"/>
        <v>0</v>
      </c>
      <c r="J12" s="23">
        <f t="shared" si="3"/>
        <v>0</v>
      </c>
      <c r="K12" s="23">
        <f t="shared" si="3"/>
        <v>0</v>
      </c>
      <c r="L12" s="23">
        <f t="shared" si="3"/>
        <v>0</v>
      </c>
      <c r="M12" s="58"/>
    </row>
    <row r="13" spans="1:13" ht="19.5" x14ac:dyDescent="0.25">
      <c r="A13" s="64"/>
      <c r="B13" s="63"/>
      <c r="C13" s="22" t="s">
        <v>17</v>
      </c>
      <c r="D13" s="35">
        <v>0</v>
      </c>
      <c r="E13" s="22">
        <v>2020</v>
      </c>
      <c r="F13" s="23">
        <f t="shared" ref="F13" si="4">G13+H13+I13+J13+L13+K13</f>
        <v>0</v>
      </c>
      <c r="G13" s="23">
        <f t="shared" si="3"/>
        <v>0</v>
      </c>
      <c r="H13" s="23">
        <f t="shared" si="3"/>
        <v>0</v>
      </c>
      <c r="I13" s="23">
        <f t="shared" si="3"/>
        <v>0</v>
      </c>
      <c r="J13" s="23">
        <f t="shared" si="3"/>
        <v>0</v>
      </c>
      <c r="K13" s="23">
        <f t="shared" si="3"/>
        <v>0</v>
      </c>
      <c r="L13" s="23">
        <f t="shared" si="3"/>
        <v>0</v>
      </c>
      <c r="M13" s="58"/>
    </row>
    <row r="14" spans="1:13" ht="18.75" x14ac:dyDescent="0.25">
      <c r="A14" s="38"/>
      <c r="B14" s="29" t="s">
        <v>38</v>
      </c>
      <c r="C14" s="4" t="s">
        <v>34</v>
      </c>
      <c r="D14" s="4">
        <v>2</v>
      </c>
      <c r="E14" s="4">
        <v>2018</v>
      </c>
      <c r="F14" s="8">
        <f t="shared" ref="F14:F16" si="5">G14+H14+I14+J14+L14+K14</f>
        <v>250</v>
      </c>
      <c r="G14" s="5">
        <v>0</v>
      </c>
      <c r="H14" s="5"/>
      <c r="I14" s="6">
        <v>0</v>
      </c>
      <c r="J14" s="6">
        <v>250</v>
      </c>
      <c r="K14" s="6">
        <v>0</v>
      </c>
      <c r="L14" s="5">
        <v>0</v>
      </c>
      <c r="M14" s="9"/>
    </row>
    <row r="15" spans="1:13" ht="18.75" x14ac:dyDescent="0.25">
      <c r="A15" s="38"/>
      <c r="B15" s="10"/>
      <c r="C15" s="4" t="s">
        <v>34</v>
      </c>
      <c r="D15" s="4"/>
      <c r="E15" s="4">
        <v>2019</v>
      </c>
      <c r="F15" s="8">
        <f t="shared" si="5"/>
        <v>0</v>
      </c>
      <c r="G15" s="6"/>
      <c r="H15" s="5"/>
      <c r="I15" s="6">
        <v>0</v>
      </c>
      <c r="J15" s="6">
        <v>0</v>
      </c>
      <c r="K15" s="6">
        <v>0</v>
      </c>
      <c r="L15" s="5">
        <v>0</v>
      </c>
      <c r="M15" s="9"/>
    </row>
    <row r="16" spans="1:13" ht="18.75" x14ac:dyDescent="0.25">
      <c r="A16" s="38"/>
      <c r="B16" s="10"/>
      <c r="C16" s="4" t="s">
        <v>34</v>
      </c>
      <c r="D16" s="4"/>
      <c r="E16" s="4">
        <v>2020</v>
      </c>
      <c r="F16" s="8">
        <f t="shared" si="5"/>
        <v>0</v>
      </c>
      <c r="G16" s="6"/>
      <c r="H16" s="5"/>
      <c r="I16" s="6">
        <v>0</v>
      </c>
      <c r="J16" s="6">
        <v>0</v>
      </c>
      <c r="K16" s="6">
        <v>0</v>
      </c>
      <c r="L16" s="5">
        <v>0</v>
      </c>
      <c r="M16" s="9"/>
    </row>
    <row r="17" spans="1:13" ht="18.75" x14ac:dyDescent="0.25">
      <c r="A17" s="40"/>
      <c r="B17" s="29" t="s">
        <v>32</v>
      </c>
      <c r="C17" s="4" t="s">
        <v>34</v>
      </c>
      <c r="D17" s="4">
        <v>4</v>
      </c>
      <c r="E17" s="4">
        <v>2018</v>
      </c>
      <c r="F17" s="8">
        <f t="shared" ref="F17:F25" si="6">G17+H17+I17+J17+L17+K17</f>
        <v>0</v>
      </c>
      <c r="G17" s="5">
        <v>0</v>
      </c>
      <c r="H17" s="5"/>
      <c r="I17" s="6">
        <v>0</v>
      </c>
      <c r="J17" s="6">
        <v>0</v>
      </c>
      <c r="K17" s="6">
        <v>0</v>
      </c>
      <c r="L17" s="5">
        <v>0</v>
      </c>
      <c r="M17" s="9"/>
    </row>
    <row r="18" spans="1:13" ht="18.75" x14ac:dyDescent="0.25">
      <c r="A18" s="40"/>
      <c r="B18" s="10"/>
      <c r="C18" s="4" t="s">
        <v>34</v>
      </c>
      <c r="D18" s="4"/>
      <c r="E18" s="4">
        <v>2019</v>
      </c>
      <c r="F18" s="8">
        <f t="shared" si="6"/>
        <v>0</v>
      </c>
      <c r="G18" s="6"/>
      <c r="H18" s="5"/>
      <c r="I18" s="6">
        <v>0</v>
      </c>
      <c r="J18" s="6">
        <v>0</v>
      </c>
      <c r="K18" s="6">
        <v>0</v>
      </c>
      <c r="L18" s="5">
        <v>0</v>
      </c>
      <c r="M18" s="9"/>
    </row>
    <row r="19" spans="1:13" ht="18.75" x14ac:dyDescent="0.25">
      <c r="A19" s="40"/>
      <c r="B19" s="10"/>
      <c r="C19" s="4" t="s">
        <v>34</v>
      </c>
      <c r="D19" s="4"/>
      <c r="E19" s="4">
        <v>2020</v>
      </c>
      <c r="F19" s="8">
        <f t="shared" si="6"/>
        <v>0</v>
      </c>
      <c r="G19" s="6"/>
      <c r="H19" s="5"/>
      <c r="I19" s="6">
        <v>0</v>
      </c>
      <c r="J19" s="6">
        <v>0</v>
      </c>
      <c r="K19" s="6">
        <v>0</v>
      </c>
      <c r="L19" s="5">
        <v>0</v>
      </c>
      <c r="M19" s="9"/>
    </row>
    <row r="20" spans="1:13" ht="21" customHeight="1" x14ac:dyDescent="0.25">
      <c r="A20" s="43"/>
      <c r="B20" s="45" t="s">
        <v>42</v>
      </c>
      <c r="C20" s="4" t="s">
        <v>17</v>
      </c>
      <c r="D20" s="50">
        <v>0.1</v>
      </c>
      <c r="E20" s="4">
        <v>2018</v>
      </c>
      <c r="F20" s="8">
        <f t="shared" si="6"/>
        <v>0</v>
      </c>
      <c r="G20" s="5">
        <v>0</v>
      </c>
      <c r="H20" s="5"/>
      <c r="I20" s="6">
        <v>0</v>
      </c>
      <c r="J20" s="48">
        <v>0</v>
      </c>
      <c r="K20" s="48">
        <v>0</v>
      </c>
      <c r="L20" s="47">
        <v>0</v>
      </c>
      <c r="M20" s="43"/>
    </row>
    <row r="21" spans="1:13" ht="23.25" customHeight="1" x14ac:dyDescent="0.25">
      <c r="A21" s="43"/>
      <c r="B21" s="46"/>
      <c r="C21" s="4" t="s">
        <v>17</v>
      </c>
      <c r="D21" s="49"/>
      <c r="E21" s="4">
        <v>2019</v>
      </c>
      <c r="F21" s="8">
        <f t="shared" si="6"/>
        <v>0</v>
      </c>
      <c r="G21" s="6"/>
      <c r="H21" s="5"/>
      <c r="I21" s="6">
        <v>0</v>
      </c>
      <c r="J21" s="48">
        <v>0</v>
      </c>
      <c r="K21" s="48">
        <v>0</v>
      </c>
      <c r="L21" s="47">
        <v>0</v>
      </c>
      <c r="M21" s="43"/>
    </row>
    <row r="22" spans="1:13" ht="18.75" customHeight="1" x14ac:dyDescent="0.25">
      <c r="A22" s="43"/>
      <c r="B22" s="46"/>
      <c r="C22" s="4" t="s">
        <v>17</v>
      </c>
      <c r="D22" s="49"/>
      <c r="E22" s="4">
        <v>2020</v>
      </c>
      <c r="F22" s="8">
        <f t="shared" si="6"/>
        <v>0</v>
      </c>
      <c r="G22" s="6"/>
      <c r="H22" s="5"/>
      <c r="I22" s="6">
        <v>0</v>
      </c>
      <c r="J22" s="48">
        <v>0</v>
      </c>
      <c r="K22" s="48">
        <v>0</v>
      </c>
      <c r="L22" s="47">
        <v>0</v>
      </c>
      <c r="M22" s="43"/>
    </row>
    <row r="23" spans="1:13" ht="19.5" x14ac:dyDescent="0.25">
      <c r="A23" s="64" t="s">
        <v>25</v>
      </c>
      <c r="B23" s="66" t="s">
        <v>16</v>
      </c>
      <c r="C23" s="22" t="s">
        <v>2</v>
      </c>
      <c r="D23" s="35">
        <f>D24+D25+D26</f>
        <v>9.8000000000000007</v>
      </c>
      <c r="E23" s="32"/>
      <c r="F23" s="23">
        <f t="shared" si="6"/>
        <v>23205</v>
      </c>
      <c r="G23" s="23">
        <f t="shared" ref="G23:L23" si="7">G24+G25+G26</f>
        <v>455</v>
      </c>
      <c r="H23" s="23">
        <f t="shared" si="7"/>
        <v>0</v>
      </c>
      <c r="I23" s="23">
        <f t="shared" si="7"/>
        <v>0</v>
      </c>
      <c r="J23" s="23">
        <f t="shared" si="7"/>
        <v>1250</v>
      </c>
      <c r="K23" s="23">
        <f t="shared" si="7"/>
        <v>0</v>
      </c>
      <c r="L23" s="23">
        <f t="shared" si="7"/>
        <v>21500</v>
      </c>
      <c r="M23" s="58" t="s">
        <v>37</v>
      </c>
    </row>
    <row r="24" spans="1:13" ht="19.5" x14ac:dyDescent="0.25">
      <c r="A24" s="64"/>
      <c r="B24" s="66"/>
      <c r="C24" s="22" t="s">
        <v>17</v>
      </c>
      <c r="D24" s="36">
        <v>1.8</v>
      </c>
      <c r="E24" s="22">
        <v>2018</v>
      </c>
      <c r="F24" s="23">
        <f t="shared" si="6"/>
        <v>1705</v>
      </c>
      <c r="G24" s="23">
        <f>G27+G28+G32+G31</f>
        <v>455</v>
      </c>
      <c r="H24" s="23">
        <f t="shared" ref="H24:L24" si="8">H27+H28+H32+H31</f>
        <v>0</v>
      </c>
      <c r="I24" s="23">
        <f t="shared" si="8"/>
        <v>0</v>
      </c>
      <c r="J24" s="23">
        <f t="shared" si="8"/>
        <v>1250</v>
      </c>
      <c r="K24" s="23">
        <f t="shared" si="8"/>
        <v>0</v>
      </c>
      <c r="L24" s="23">
        <f t="shared" si="8"/>
        <v>0</v>
      </c>
      <c r="M24" s="58"/>
    </row>
    <row r="25" spans="1:13" ht="19.5" x14ac:dyDescent="0.25">
      <c r="A25" s="64"/>
      <c r="B25" s="66"/>
      <c r="C25" s="22" t="s">
        <v>17</v>
      </c>
      <c r="D25" s="36">
        <v>0</v>
      </c>
      <c r="E25" s="22">
        <v>2019</v>
      </c>
      <c r="F25" s="23">
        <f t="shared" si="6"/>
        <v>1500</v>
      </c>
      <c r="G25" s="23">
        <f>G29</f>
        <v>0</v>
      </c>
      <c r="H25" s="23">
        <f t="shared" ref="H25:L25" si="9">H31+H29</f>
        <v>0</v>
      </c>
      <c r="I25" s="23">
        <f t="shared" si="9"/>
        <v>0</v>
      </c>
      <c r="J25" s="23">
        <f t="shared" si="9"/>
        <v>0</v>
      </c>
      <c r="K25" s="23">
        <f t="shared" si="9"/>
        <v>0</v>
      </c>
      <c r="L25" s="23">
        <f t="shared" si="9"/>
        <v>1500</v>
      </c>
      <c r="M25" s="58"/>
    </row>
    <row r="26" spans="1:13" ht="19.5" x14ac:dyDescent="0.25">
      <c r="A26" s="64"/>
      <c r="B26" s="66"/>
      <c r="C26" s="22" t="s">
        <v>17</v>
      </c>
      <c r="D26" s="36">
        <f>D30</f>
        <v>8</v>
      </c>
      <c r="E26" s="22">
        <v>2020</v>
      </c>
      <c r="F26" s="23">
        <f t="shared" ref="F26" si="10">G26+H26+I26+J26+L26+K26</f>
        <v>20000</v>
      </c>
      <c r="G26" s="23">
        <f>G30</f>
        <v>0</v>
      </c>
      <c r="H26" s="23">
        <f t="shared" ref="H26:L26" si="11">H30</f>
        <v>0</v>
      </c>
      <c r="I26" s="23">
        <f t="shared" si="11"/>
        <v>0</v>
      </c>
      <c r="J26" s="23">
        <f t="shared" si="11"/>
        <v>0</v>
      </c>
      <c r="K26" s="23">
        <f t="shared" si="11"/>
        <v>0</v>
      </c>
      <c r="L26" s="23">
        <f t="shared" si="11"/>
        <v>20000</v>
      </c>
      <c r="M26" s="58"/>
    </row>
    <row r="27" spans="1:13" ht="37.5" x14ac:dyDescent="0.25">
      <c r="A27" s="37"/>
      <c r="B27" s="18" t="s">
        <v>41</v>
      </c>
      <c r="C27" s="4" t="s">
        <v>17</v>
      </c>
      <c r="D27" s="4">
        <v>0.4</v>
      </c>
      <c r="E27" s="4">
        <v>2018</v>
      </c>
      <c r="F27" s="5">
        <f t="shared" ref="F27:F32" si="12">G27+H27+I27+J27+L27+K27</f>
        <v>380</v>
      </c>
      <c r="G27" s="5">
        <v>380</v>
      </c>
      <c r="H27" s="5">
        <v>0</v>
      </c>
      <c r="I27" s="6">
        <v>0</v>
      </c>
      <c r="J27" s="6">
        <v>0</v>
      </c>
      <c r="K27" s="6">
        <v>0</v>
      </c>
      <c r="L27" s="5">
        <v>0</v>
      </c>
      <c r="M27" s="9"/>
    </row>
    <row r="28" spans="1:13" ht="37.5" x14ac:dyDescent="0.25">
      <c r="A28" s="37"/>
      <c r="B28" s="18" t="s">
        <v>33</v>
      </c>
      <c r="C28" s="4" t="s">
        <v>17</v>
      </c>
      <c r="D28" s="4">
        <v>0.3</v>
      </c>
      <c r="E28" s="4">
        <v>2018</v>
      </c>
      <c r="F28" s="5">
        <f t="shared" si="12"/>
        <v>240</v>
      </c>
      <c r="G28" s="5">
        <v>0</v>
      </c>
      <c r="H28" s="5">
        <v>0</v>
      </c>
      <c r="I28" s="6">
        <v>0</v>
      </c>
      <c r="J28" s="6">
        <v>240</v>
      </c>
      <c r="K28" s="6">
        <v>0</v>
      </c>
      <c r="L28" s="5">
        <v>0</v>
      </c>
      <c r="M28" s="9"/>
    </row>
    <row r="29" spans="1:13" ht="18.75" x14ac:dyDescent="0.25">
      <c r="A29" s="37"/>
      <c r="B29" s="10"/>
      <c r="C29" s="4" t="s">
        <v>34</v>
      </c>
      <c r="D29" s="4">
        <v>3</v>
      </c>
      <c r="E29" s="4">
        <v>2019</v>
      </c>
      <c r="F29" s="5">
        <f t="shared" si="12"/>
        <v>1500</v>
      </c>
      <c r="G29" s="5">
        <v>0</v>
      </c>
      <c r="H29" s="5">
        <v>0</v>
      </c>
      <c r="I29" s="6">
        <v>0</v>
      </c>
      <c r="J29" s="5">
        <v>0</v>
      </c>
      <c r="K29" s="5">
        <v>0</v>
      </c>
      <c r="L29" s="30">
        <v>1500</v>
      </c>
      <c r="M29" s="9"/>
    </row>
    <row r="30" spans="1:13" ht="18.75" x14ac:dyDescent="0.25">
      <c r="A30" s="51"/>
      <c r="B30" s="10"/>
      <c r="C30" s="4" t="s">
        <v>17</v>
      </c>
      <c r="D30" s="4">
        <v>8</v>
      </c>
      <c r="E30" s="4">
        <v>2020</v>
      </c>
      <c r="F30" s="5">
        <f>G30+H30+I30+J30+L30+K30</f>
        <v>20000</v>
      </c>
      <c r="G30" s="6">
        <v>0</v>
      </c>
      <c r="H30" s="5">
        <f>$G$30</f>
        <v>0</v>
      </c>
      <c r="I30" s="5">
        <f>$G$30</f>
        <v>0</v>
      </c>
      <c r="J30" s="5">
        <f>$G$30</f>
        <v>0</v>
      </c>
      <c r="K30" s="5">
        <v>0</v>
      </c>
      <c r="L30" s="5">
        <v>20000</v>
      </c>
      <c r="M30" s="9"/>
    </row>
    <row r="31" spans="1:13" ht="37.5" x14ac:dyDescent="0.25">
      <c r="A31" s="37"/>
      <c r="B31" s="10" t="s">
        <v>45</v>
      </c>
      <c r="C31" s="4" t="s">
        <v>34</v>
      </c>
      <c r="D31" s="4" t="s">
        <v>46</v>
      </c>
      <c r="E31" s="4">
        <v>2018</v>
      </c>
      <c r="F31" s="5">
        <f t="shared" si="12"/>
        <v>75</v>
      </c>
      <c r="G31" s="5">
        <v>75</v>
      </c>
      <c r="H31" s="5">
        <v>0</v>
      </c>
      <c r="I31" s="6">
        <v>0</v>
      </c>
      <c r="J31" s="5">
        <v>0</v>
      </c>
      <c r="K31" s="5">
        <v>0</v>
      </c>
      <c r="L31" s="30">
        <v>0</v>
      </c>
      <c r="M31" s="9"/>
    </row>
    <row r="32" spans="1:13" ht="18.75" x14ac:dyDescent="0.25">
      <c r="A32" s="37"/>
      <c r="B32" s="11" t="s">
        <v>39</v>
      </c>
      <c r="C32" s="4" t="s">
        <v>34</v>
      </c>
      <c r="D32" s="4">
        <v>5</v>
      </c>
      <c r="E32" s="4">
        <v>2018</v>
      </c>
      <c r="F32" s="5">
        <f t="shared" si="12"/>
        <v>1010</v>
      </c>
      <c r="G32" s="6"/>
      <c r="H32" s="5"/>
      <c r="I32" s="5"/>
      <c r="J32" s="5">
        <v>1010</v>
      </c>
      <c r="K32" s="5"/>
      <c r="L32" s="5"/>
      <c r="M32" s="9"/>
    </row>
    <row r="33" spans="1:13" ht="19.5" x14ac:dyDescent="0.25">
      <c r="A33" s="64" t="s">
        <v>26</v>
      </c>
      <c r="B33" s="63" t="s">
        <v>21</v>
      </c>
      <c r="C33" s="22" t="s">
        <v>2</v>
      </c>
      <c r="D33" s="22">
        <f>D34+D35+D36</f>
        <v>22</v>
      </c>
      <c r="E33" s="32"/>
      <c r="F33" s="23">
        <f>G33+H33+I33+J33+L33+K33</f>
        <v>2525</v>
      </c>
      <c r="G33" s="23">
        <f t="shared" ref="G33:L33" si="13">G34+G35+G36</f>
        <v>1525</v>
      </c>
      <c r="H33" s="23">
        <f t="shared" si="13"/>
        <v>0</v>
      </c>
      <c r="I33" s="23">
        <f t="shared" si="13"/>
        <v>0</v>
      </c>
      <c r="J33" s="23">
        <f t="shared" si="13"/>
        <v>0</v>
      </c>
      <c r="K33" s="23">
        <f t="shared" si="13"/>
        <v>0</v>
      </c>
      <c r="L33" s="23">
        <f t="shared" si="13"/>
        <v>1000</v>
      </c>
      <c r="M33" s="65"/>
    </row>
    <row r="34" spans="1:13" ht="19.5" x14ac:dyDescent="0.25">
      <c r="A34" s="64"/>
      <c r="B34" s="63"/>
      <c r="C34" s="22" t="s">
        <v>15</v>
      </c>
      <c r="D34" s="22">
        <f t="shared" ref="D34:D35" si="14">D38+D41+D42+D46</f>
        <v>16</v>
      </c>
      <c r="E34" s="22">
        <v>2018</v>
      </c>
      <c r="F34" s="23">
        <f>G34+H34+I34+J34+L34+K34</f>
        <v>2025</v>
      </c>
      <c r="G34" s="23">
        <f t="shared" ref="G34:L35" si="15">G38+G42+G46</f>
        <v>1525</v>
      </c>
      <c r="H34" s="23">
        <f t="shared" si="15"/>
        <v>0</v>
      </c>
      <c r="I34" s="23">
        <f t="shared" si="15"/>
        <v>0</v>
      </c>
      <c r="J34" s="23">
        <f t="shared" si="15"/>
        <v>0</v>
      </c>
      <c r="K34" s="23">
        <f t="shared" si="15"/>
        <v>0</v>
      </c>
      <c r="L34" s="23">
        <f t="shared" si="15"/>
        <v>500</v>
      </c>
      <c r="M34" s="65"/>
    </row>
    <row r="35" spans="1:13" ht="19.5" x14ac:dyDescent="0.25">
      <c r="A35" s="64"/>
      <c r="B35" s="63"/>
      <c r="C35" s="22" t="s">
        <v>15</v>
      </c>
      <c r="D35" s="22">
        <f t="shared" si="14"/>
        <v>6</v>
      </c>
      <c r="E35" s="22">
        <v>2019</v>
      </c>
      <c r="F35" s="23">
        <f>G35+H35+I35+J35+L35+K35</f>
        <v>500</v>
      </c>
      <c r="G35" s="23">
        <f t="shared" si="15"/>
        <v>0</v>
      </c>
      <c r="H35" s="23">
        <f t="shared" si="15"/>
        <v>0</v>
      </c>
      <c r="I35" s="23">
        <f t="shared" si="15"/>
        <v>0</v>
      </c>
      <c r="J35" s="23">
        <f t="shared" si="15"/>
        <v>0</v>
      </c>
      <c r="K35" s="23">
        <f t="shared" si="15"/>
        <v>0</v>
      </c>
      <c r="L35" s="23">
        <f t="shared" si="15"/>
        <v>500</v>
      </c>
      <c r="M35" s="65"/>
    </row>
    <row r="36" spans="1:13" ht="19.5" x14ac:dyDescent="0.25">
      <c r="A36" s="64"/>
      <c r="B36" s="63"/>
      <c r="C36" s="22" t="s">
        <v>15</v>
      </c>
      <c r="D36" s="22">
        <f>D40+D43+D44+D48</f>
        <v>0</v>
      </c>
      <c r="E36" s="22">
        <v>2020</v>
      </c>
      <c r="F36" s="23">
        <f t="shared" ref="F36:F55" si="16">G36+H36+I36+J36+L36+K36</f>
        <v>0</v>
      </c>
      <c r="G36" s="23">
        <f>G40+G44+G48</f>
        <v>0</v>
      </c>
      <c r="H36" s="23">
        <f t="shared" ref="H36:L36" si="17">H40+H44+H48</f>
        <v>0</v>
      </c>
      <c r="I36" s="23">
        <f t="shared" si="17"/>
        <v>0</v>
      </c>
      <c r="J36" s="23">
        <f t="shared" si="17"/>
        <v>0</v>
      </c>
      <c r="K36" s="23">
        <f t="shared" si="17"/>
        <v>0</v>
      </c>
      <c r="L36" s="23">
        <f t="shared" si="17"/>
        <v>0</v>
      </c>
      <c r="M36" s="39"/>
    </row>
    <row r="37" spans="1:13" ht="37.5" x14ac:dyDescent="0.25">
      <c r="A37" s="12" t="s">
        <v>27</v>
      </c>
      <c r="B37" s="56" t="s">
        <v>50</v>
      </c>
      <c r="C37" s="24" t="s">
        <v>2</v>
      </c>
      <c r="D37" s="25">
        <f>D38+D39+D40</f>
        <v>7</v>
      </c>
      <c r="E37" s="24"/>
      <c r="F37" s="34">
        <f t="shared" si="16"/>
        <v>1200</v>
      </c>
      <c r="G37" s="26">
        <f t="shared" ref="G37" si="18">G38+G39+G40</f>
        <v>1200</v>
      </c>
      <c r="H37" s="26">
        <f t="shared" ref="H37" si="19">H38+H39+H40</f>
        <v>0</v>
      </c>
      <c r="I37" s="26">
        <f t="shared" ref="I37" si="20">I38+I39+I40</f>
        <v>0</v>
      </c>
      <c r="J37" s="26">
        <f t="shared" ref="J37" si="21">J38+J39+J40</f>
        <v>0</v>
      </c>
      <c r="K37" s="26"/>
      <c r="L37" s="26">
        <f t="shared" ref="L37" si="22">L38+L39+L40</f>
        <v>0</v>
      </c>
      <c r="M37" s="27" t="s">
        <v>48</v>
      </c>
    </row>
    <row r="38" spans="1:13" ht="31.5" x14ac:dyDescent="0.25">
      <c r="A38" s="37"/>
      <c r="B38" s="31" t="s">
        <v>51</v>
      </c>
      <c r="C38" s="4" t="s">
        <v>15</v>
      </c>
      <c r="D38" s="4">
        <v>7</v>
      </c>
      <c r="E38" s="4">
        <v>2018</v>
      </c>
      <c r="F38" s="8">
        <f t="shared" si="16"/>
        <v>1200</v>
      </c>
      <c r="G38" s="6">
        <v>1200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37"/>
    </row>
    <row r="39" spans="1:13" ht="18.75" x14ac:dyDescent="0.25">
      <c r="A39" s="37"/>
      <c r="B39" s="14"/>
      <c r="C39" s="4" t="s">
        <v>15</v>
      </c>
      <c r="D39" s="4">
        <v>0</v>
      </c>
      <c r="E39" s="4">
        <v>2019</v>
      </c>
      <c r="F39" s="8">
        <f t="shared" si="16"/>
        <v>0</v>
      </c>
      <c r="G39" s="6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37"/>
    </row>
    <row r="40" spans="1:13" ht="18.75" x14ac:dyDescent="0.25">
      <c r="A40" s="37"/>
      <c r="B40" s="14"/>
      <c r="C40" s="4" t="s">
        <v>15</v>
      </c>
      <c r="D40" s="4">
        <v>0</v>
      </c>
      <c r="E40" s="4">
        <v>2020</v>
      </c>
      <c r="F40" s="8">
        <f t="shared" si="16"/>
        <v>0</v>
      </c>
      <c r="G40" s="6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37"/>
    </row>
    <row r="41" spans="1:13" ht="37.5" x14ac:dyDescent="0.25">
      <c r="A41" s="15" t="s">
        <v>28</v>
      </c>
      <c r="B41" s="57" t="s">
        <v>52</v>
      </c>
      <c r="C41" s="24" t="s">
        <v>2</v>
      </c>
      <c r="D41" s="25">
        <f>D42+D43+D44</f>
        <v>3</v>
      </c>
      <c r="E41" s="24"/>
      <c r="F41" s="34">
        <f>G41+H41+I41+J41+L41+K41</f>
        <v>325</v>
      </c>
      <c r="G41" s="26">
        <f>G42+G43+G44</f>
        <v>325</v>
      </c>
      <c r="H41" s="26">
        <f t="shared" ref="H41:L41" si="23">H42+H43+H44</f>
        <v>0</v>
      </c>
      <c r="I41" s="26">
        <f t="shared" si="23"/>
        <v>0</v>
      </c>
      <c r="J41" s="26">
        <f t="shared" si="23"/>
        <v>0</v>
      </c>
      <c r="K41" s="26">
        <f t="shared" si="23"/>
        <v>0</v>
      </c>
      <c r="L41" s="26">
        <f t="shared" si="23"/>
        <v>0</v>
      </c>
      <c r="M41" s="27" t="s">
        <v>49</v>
      </c>
    </row>
    <row r="42" spans="1:13" ht="37.5" x14ac:dyDescent="0.25">
      <c r="A42" s="37"/>
      <c r="B42" s="18" t="s">
        <v>53</v>
      </c>
      <c r="C42" s="4" t="s">
        <v>15</v>
      </c>
      <c r="D42" s="4">
        <v>3</v>
      </c>
      <c r="E42" s="4">
        <v>2018</v>
      </c>
      <c r="F42" s="8">
        <f t="shared" si="16"/>
        <v>325</v>
      </c>
      <c r="G42" s="5">
        <v>325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9"/>
    </row>
    <row r="43" spans="1:13" ht="18.75" x14ac:dyDescent="0.25">
      <c r="A43" s="37"/>
      <c r="B43" s="13"/>
      <c r="C43" s="4" t="s">
        <v>15</v>
      </c>
      <c r="D43" s="4">
        <v>0</v>
      </c>
      <c r="E43" s="4">
        <v>2019</v>
      </c>
      <c r="F43" s="8">
        <f t="shared" si="16"/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41"/>
    </row>
    <row r="44" spans="1:13" ht="18.75" x14ac:dyDescent="0.25">
      <c r="A44" s="37"/>
      <c r="B44" s="13"/>
      <c r="C44" s="4" t="s">
        <v>15</v>
      </c>
      <c r="D44" s="4">
        <v>0</v>
      </c>
      <c r="E44" s="4">
        <v>2020</v>
      </c>
      <c r="F44" s="8">
        <f t="shared" si="16"/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9"/>
    </row>
    <row r="45" spans="1:13" ht="19.5" x14ac:dyDescent="0.25">
      <c r="A45" s="37" t="s">
        <v>29</v>
      </c>
      <c r="B45" s="28" t="s">
        <v>23</v>
      </c>
      <c r="C45" s="24" t="s">
        <v>2</v>
      </c>
      <c r="D45" s="24">
        <f>D46+D47+D48</f>
        <v>6</v>
      </c>
      <c r="E45" s="24"/>
      <c r="F45" s="54">
        <f t="shared" si="16"/>
        <v>1000</v>
      </c>
      <c r="G45" s="26">
        <f t="shared" ref="G45:L45" si="24">G46+G47+G48</f>
        <v>0</v>
      </c>
      <c r="H45" s="26">
        <f t="shared" ref="H45:K45" si="25">H46+H47+H48</f>
        <v>0</v>
      </c>
      <c r="I45" s="26">
        <f t="shared" si="25"/>
        <v>0</v>
      </c>
      <c r="J45" s="26">
        <f t="shared" si="25"/>
        <v>0</v>
      </c>
      <c r="K45" s="26">
        <f t="shared" si="25"/>
        <v>0</v>
      </c>
      <c r="L45" s="26">
        <f t="shared" si="24"/>
        <v>1000</v>
      </c>
      <c r="M45" s="55"/>
    </row>
    <row r="46" spans="1:13" ht="18.75" x14ac:dyDescent="0.25">
      <c r="A46" s="37"/>
      <c r="B46" s="13" t="s">
        <v>40</v>
      </c>
      <c r="C46" s="4" t="s">
        <v>15</v>
      </c>
      <c r="D46" s="4">
        <v>3</v>
      </c>
      <c r="E46" s="4">
        <v>2018</v>
      </c>
      <c r="F46" s="8">
        <f t="shared" si="16"/>
        <v>500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500</v>
      </c>
      <c r="M46" s="9"/>
    </row>
    <row r="47" spans="1:13" ht="18.75" x14ac:dyDescent="0.25">
      <c r="A47" s="37"/>
      <c r="B47" s="13"/>
      <c r="C47" s="4" t="s">
        <v>15</v>
      </c>
      <c r="D47" s="4">
        <v>3</v>
      </c>
      <c r="E47" s="4">
        <v>2019</v>
      </c>
      <c r="F47" s="8">
        <f t="shared" si="16"/>
        <v>500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500</v>
      </c>
      <c r="M47" s="9"/>
    </row>
    <row r="48" spans="1:13" ht="18.75" x14ac:dyDescent="0.25">
      <c r="A48" s="37"/>
      <c r="B48" s="13"/>
      <c r="C48" s="4" t="s">
        <v>15</v>
      </c>
      <c r="D48" s="4">
        <v>0</v>
      </c>
      <c r="E48" s="4">
        <v>2020</v>
      </c>
      <c r="F48" s="8">
        <f t="shared" si="16"/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42"/>
    </row>
    <row r="49" spans="1:13" ht="19.5" x14ac:dyDescent="0.25">
      <c r="A49" s="64" t="s">
        <v>30</v>
      </c>
      <c r="B49" s="63" t="s">
        <v>18</v>
      </c>
      <c r="C49" s="22" t="s">
        <v>2</v>
      </c>
      <c r="D49" s="33">
        <f t="shared" ref="D49" si="26">D50+D51+D52</f>
        <v>3</v>
      </c>
      <c r="E49" s="22"/>
      <c r="F49" s="23">
        <f>G49+H49+I49+J49+L49+K49</f>
        <v>30200</v>
      </c>
      <c r="G49" s="23">
        <f t="shared" ref="G49" si="27">G50+G51+G52</f>
        <v>0</v>
      </c>
      <c r="H49" s="23">
        <f t="shared" ref="H49:K49" si="28">H50+H51+H52</f>
        <v>0</v>
      </c>
      <c r="I49" s="23">
        <f t="shared" si="28"/>
        <v>0</v>
      </c>
      <c r="J49" s="23">
        <f t="shared" si="28"/>
        <v>0</v>
      </c>
      <c r="K49" s="23">
        <f t="shared" si="28"/>
        <v>0</v>
      </c>
      <c r="L49" s="23">
        <f t="shared" ref="L49" si="29">L50+L51+L52</f>
        <v>30200</v>
      </c>
      <c r="M49" s="58" t="s">
        <v>37</v>
      </c>
    </row>
    <row r="50" spans="1:13" ht="19.5" x14ac:dyDescent="0.25">
      <c r="A50" s="64"/>
      <c r="B50" s="63"/>
      <c r="C50" s="22"/>
      <c r="D50" s="33">
        <v>0</v>
      </c>
      <c r="E50" s="22">
        <v>2018</v>
      </c>
      <c r="F50" s="23">
        <f t="shared" si="16"/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58"/>
    </row>
    <row r="51" spans="1:13" ht="19.5" x14ac:dyDescent="0.25">
      <c r="A51" s="64"/>
      <c r="B51" s="63"/>
      <c r="C51" s="22"/>
      <c r="D51" s="33">
        <f>D53+D54</f>
        <v>2</v>
      </c>
      <c r="E51" s="22">
        <v>2019</v>
      </c>
      <c r="F51" s="23">
        <f t="shared" si="16"/>
        <v>29200</v>
      </c>
      <c r="G51" s="23">
        <f>G53+G54</f>
        <v>0</v>
      </c>
      <c r="H51" s="23">
        <f t="shared" ref="H51:K51" si="30">H53+H54</f>
        <v>0</v>
      </c>
      <c r="I51" s="23">
        <f t="shared" si="30"/>
        <v>0</v>
      </c>
      <c r="J51" s="23">
        <f t="shared" si="30"/>
        <v>0</v>
      </c>
      <c r="K51" s="23">
        <f t="shared" si="30"/>
        <v>0</v>
      </c>
      <c r="L51" s="23">
        <f t="shared" ref="L51" si="31">L53+L54</f>
        <v>29200</v>
      </c>
      <c r="M51" s="58"/>
    </row>
    <row r="52" spans="1:13" ht="19.5" x14ac:dyDescent="0.25">
      <c r="A52" s="64"/>
      <c r="B52" s="63"/>
      <c r="C52" s="22"/>
      <c r="D52" s="33">
        <f>D55</f>
        <v>1</v>
      </c>
      <c r="E52" s="22">
        <v>2020</v>
      </c>
      <c r="F52" s="23">
        <f t="shared" si="16"/>
        <v>1000</v>
      </c>
      <c r="G52" s="23">
        <f>G55</f>
        <v>0</v>
      </c>
      <c r="H52" s="23">
        <f t="shared" ref="H52:K52" si="32">H55</f>
        <v>0</v>
      </c>
      <c r="I52" s="23">
        <f t="shared" si="32"/>
        <v>0</v>
      </c>
      <c r="J52" s="23">
        <f t="shared" si="32"/>
        <v>0</v>
      </c>
      <c r="K52" s="23">
        <f t="shared" si="32"/>
        <v>0</v>
      </c>
      <c r="L52" s="23">
        <f t="shared" ref="L52" si="33">L55</f>
        <v>1000</v>
      </c>
      <c r="M52" s="58"/>
    </row>
    <row r="53" spans="1:13" ht="30" x14ac:dyDescent="0.25">
      <c r="A53" s="37"/>
      <c r="B53" s="44" t="s">
        <v>36</v>
      </c>
      <c r="C53" s="4"/>
      <c r="D53" s="4">
        <v>1</v>
      </c>
      <c r="E53" s="4">
        <v>2019</v>
      </c>
      <c r="F53" s="8">
        <f t="shared" si="16"/>
        <v>28200</v>
      </c>
      <c r="G53" s="6"/>
      <c r="H53" s="5"/>
      <c r="I53" s="5"/>
      <c r="J53" s="5"/>
      <c r="K53" s="5"/>
      <c r="L53" s="5">
        <v>28200</v>
      </c>
      <c r="M53" s="9"/>
    </row>
    <row r="54" spans="1:13" ht="35.25" customHeight="1" x14ac:dyDescent="0.25">
      <c r="A54" s="37"/>
      <c r="B54" s="44" t="s">
        <v>35</v>
      </c>
      <c r="C54" s="4" t="s">
        <v>15</v>
      </c>
      <c r="D54" s="4">
        <v>1</v>
      </c>
      <c r="E54" s="4">
        <v>2019</v>
      </c>
      <c r="F54" s="8">
        <f t="shared" si="16"/>
        <v>1000</v>
      </c>
      <c r="G54" s="5"/>
      <c r="H54" s="5"/>
      <c r="I54" s="5"/>
      <c r="J54" s="6">
        <v>0</v>
      </c>
      <c r="K54" s="6">
        <v>0</v>
      </c>
      <c r="L54" s="5">
        <v>1000</v>
      </c>
      <c r="M54" s="60"/>
    </row>
    <row r="55" spans="1:13" ht="18.75" x14ac:dyDescent="0.25">
      <c r="A55" s="37"/>
      <c r="B55" s="44" t="s">
        <v>31</v>
      </c>
      <c r="C55" s="4" t="s">
        <v>15</v>
      </c>
      <c r="D55" s="4">
        <v>1</v>
      </c>
      <c r="E55" s="4">
        <v>2020</v>
      </c>
      <c r="F55" s="8">
        <f t="shared" si="16"/>
        <v>1000</v>
      </c>
      <c r="G55" s="5"/>
      <c r="H55" s="5"/>
      <c r="I55" s="5"/>
      <c r="J55" s="6">
        <v>0</v>
      </c>
      <c r="K55" s="6">
        <v>0</v>
      </c>
      <c r="L55" s="5">
        <v>1000</v>
      </c>
      <c r="M55" s="60"/>
    </row>
    <row r="56" spans="1:13" ht="18.75" x14ac:dyDescent="0.25">
      <c r="A56" s="60"/>
      <c r="B56" s="61" t="s">
        <v>19</v>
      </c>
      <c r="C56" s="61"/>
      <c r="D56" s="61"/>
      <c r="E56" s="16">
        <v>2018</v>
      </c>
      <c r="F56" s="19">
        <f>G56+H56+I56+J56+K56</f>
        <v>3480</v>
      </c>
      <c r="G56" s="20">
        <f t="shared" ref="G56:L56" si="34">G50+G34+G24+G11</f>
        <v>1980</v>
      </c>
      <c r="H56" s="20">
        <f t="shared" si="34"/>
        <v>0</v>
      </c>
      <c r="I56" s="20">
        <f t="shared" si="34"/>
        <v>0</v>
      </c>
      <c r="J56" s="20">
        <f t="shared" si="34"/>
        <v>1500</v>
      </c>
      <c r="K56" s="20">
        <f t="shared" si="34"/>
        <v>0</v>
      </c>
      <c r="L56" s="20">
        <f t="shared" si="34"/>
        <v>500</v>
      </c>
      <c r="M56" s="60"/>
    </row>
    <row r="57" spans="1:13" ht="18.75" x14ac:dyDescent="0.25">
      <c r="A57" s="60"/>
      <c r="B57" s="61"/>
      <c r="C57" s="61"/>
      <c r="D57" s="61"/>
      <c r="E57" s="16">
        <v>2019</v>
      </c>
      <c r="F57" s="19">
        <f t="shared" ref="F57:F59" si="35">G57+H57+I57+J57+K57</f>
        <v>0</v>
      </c>
      <c r="G57" s="20">
        <f t="shared" ref="G57:L58" si="36">G51+G35+G25</f>
        <v>0</v>
      </c>
      <c r="H57" s="20">
        <f t="shared" si="36"/>
        <v>0</v>
      </c>
      <c r="I57" s="20">
        <f t="shared" si="36"/>
        <v>0</v>
      </c>
      <c r="J57" s="20">
        <f t="shared" si="36"/>
        <v>0</v>
      </c>
      <c r="K57" s="20">
        <f t="shared" si="36"/>
        <v>0</v>
      </c>
      <c r="L57" s="20">
        <f t="shared" si="36"/>
        <v>31200</v>
      </c>
      <c r="M57" s="60"/>
    </row>
    <row r="58" spans="1:13" ht="18.75" x14ac:dyDescent="0.25">
      <c r="A58" s="60"/>
      <c r="B58" s="61"/>
      <c r="C58" s="61"/>
      <c r="D58" s="61"/>
      <c r="E58" s="16">
        <v>2020</v>
      </c>
      <c r="F58" s="19">
        <f t="shared" si="35"/>
        <v>0</v>
      </c>
      <c r="G58" s="20">
        <f t="shared" si="36"/>
        <v>0</v>
      </c>
      <c r="H58" s="20">
        <f t="shared" si="36"/>
        <v>0</v>
      </c>
      <c r="I58" s="20">
        <f t="shared" si="36"/>
        <v>0</v>
      </c>
      <c r="J58" s="20">
        <f t="shared" si="36"/>
        <v>0</v>
      </c>
      <c r="K58" s="20">
        <f t="shared" si="36"/>
        <v>0</v>
      </c>
      <c r="L58" s="20">
        <f t="shared" si="36"/>
        <v>21000</v>
      </c>
      <c r="M58" s="60"/>
    </row>
    <row r="59" spans="1:13" ht="18.75" x14ac:dyDescent="0.25">
      <c r="A59" s="60"/>
      <c r="B59" s="62"/>
      <c r="C59" s="62"/>
      <c r="D59" s="62"/>
      <c r="E59" s="17"/>
      <c r="F59" s="19">
        <f t="shared" si="35"/>
        <v>3480</v>
      </c>
      <c r="G59" s="20">
        <f t="shared" ref="G59:K59" si="37">G56+G57+G58</f>
        <v>1980</v>
      </c>
      <c r="H59" s="20">
        <f t="shared" si="37"/>
        <v>0</v>
      </c>
      <c r="I59" s="20">
        <f t="shared" si="37"/>
        <v>0</v>
      </c>
      <c r="J59" s="20">
        <f t="shared" si="37"/>
        <v>1500</v>
      </c>
      <c r="K59" s="20">
        <f t="shared" si="37"/>
        <v>0</v>
      </c>
      <c r="L59" s="20">
        <f>L56+L57+L58</f>
        <v>52700</v>
      </c>
      <c r="M59" s="60"/>
    </row>
    <row r="60" spans="1:13" x14ac:dyDescent="0.25">
      <c r="A60" s="3" t="s">
        <v>22</v>
      </c>
    </row>
    <row r="66" spans="6:6" x14ac:dyDescent="0.25">
      <c r="F66" s="2"/>
    </row>
  </sheetData>
  <mergeCells count="24">
    <mergeCell ref="M7:M8"/>
    <mergeCell ref="G7:L7"/>
    <mergeCell ref="M10:M13"/>
    <mergeCell ref="A7:A8"/>
    <mergeCell ref="B10:B13"/>
    <mergeCell ref="A10:A13"/>
    <mergeCell ref="F7:F8"/>
    <mergeCell ref="C7:D7"/>
    <mergeCell ref="M49:M52"/>
    <mergeCell ref="M23:M26"/>
    <mergeCell ref="A5:M5"/>
    <mergeCell ref="M56:M59"/>
    <mergeCell ref="B56:D59"/>
    <mergeCell ref="B49:B52"/>
    <mergeCell ref="A49:A52"/>
    <mergeCell ref="A33:A36"/>
    <mergeCell ref="M33:M35"/>
    <mergeCell ref="M54:M55"/>
    <mergeCell ref="B33:B36"/>
    <mergeCell ref="B7:B8"/>
    <mergeCell ref="E7:E8"/>
    <mergeCell ref="B23:B26"/>
    <mergeCell ref="A56:A59"/>
    <mergeCell ref="A23:A26"/>
  </mergeCells>
  <pageMargins left="0.70866141732283472" right="0.70866141732283472" top="0.74803149606299213" bottom="0.74803149606299213" header="0.31496062992125984" footer="0.31496062992125984"/>
  <pageSetup paperSize="9" scale="44" fitToHeight="2" orientation="landscape" useFirstPageNumber="1" r:id="rId1"/>
  <headerFooter differentFirst="1">
    <oddHeader>&amp;C&amp;P</oddHeader>
  </headerFooter>
  <rowBreaks count="1" manualBreakCount="1">
    <brk id="4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2018-11-23T08:09:26Z</dcterms:modified>
</cp:coreProperties>
</file>