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2720" tabRatio="599" activeTab="0"/>
  </bookViews>
  <sheets>
    <sheet name=" Лист 1" sheetId="1" r:id="rId1"/>
    <sheet name="Лист 2" sheetId="2" r:id="rId2"/>
    <sheet name="Отчет о совместимости" sheetId="3" r:id="rId3"/>
  </sheets>
  <definedNames>
    <definedName name="_xlnm.Print_Titles" localSheetId="0">' Лист 1'!$13:$13</definedName>
  </definedNames>
  <calcPr fullCalcOnLoad="1"/>
</workbook>
</file>

<file path=xl/sharedStrings.xml><?xml version="1.0" encoding="utf-8"?>
<sst xmlns="http://schemas.openxmlformats.org/spreadsheetml/2006/main" count="1466" uniqueCount="586">
  <si>
    <t>Мероприятия</t>
  </si>
  <si>
    <t>Единица измерения</t>
  </si>
  <si>
    <t>средства предприятий и организаций ЖКХ</t>
  </si>
  <si>
    <t>км</t>
  </si>
  <si>
    <t>ед.</t>
  </si>
  <si>
    <t>Тепловые сети- всего,</t>
  </si>
  <si>
    <t>№ п/п</t>
  </si>
  <si>
    <t>1.3</t>
  </si>
  <si>
    <t>1.3.1</t>
  </si>
  <si>
    <t>1.3.2</t>
  </si>
  <si>
    <t>1.3.3</t>
  </si>
  <si>
    <t>2.2</t>
  </si>
  <si>
    <t>2.2.1</t>
  </si>
  <si>
    <t>1</t>
  </si>
  <si>
    <t>ед</t>
  </si>
  <si>
    <t>1.3.4</t>
  </si>
  <si>
    <t>1.3.5</t>
  </si>
  <si>
    <t>Тепловые сети МУП ТМР "Тутаевские коммунальные системы":</t>
  </si>
  <si>
    <t>в том числе муниципальные</t>
  </si>
  <si>
    <t xml:space="preserve">из них задание по подготовке: </t>
  </si>
  <si>
    <t>из них задание по замене ветхих водопроводных сетей-всего</t>
  </si>
  <si>
    <t>8.1</t>
  </si>
  <si>
    <t>Котельная д.Столбищи, Артемьевское с/поселение:</t>
  </si>
  <si>
    <t>Котельная д. Емишево, Артемьевское с/поселение:</t>
  </si>
  <si>
    <t>Котельная пос. Никульское, Чебаковское с/поселение:</t>
  </si>
  <si>
    <t>Котельная пос. Чебаково, Чебаковское с/поселение:</t>
  </si>
  <si>
    <t>Котельная ЦРБ, г. Тутаев:</t>
  </si>
  <si>
    <t>Чебаковское с/поселение МУП ТМР "ТКС":</t>
  </si>
  <si>
    <t>8.3</t>
  </si>
  <si>
    <t>2</t>
  </si>
  <si>
    <t>3</t>
  </si>
  <si>
    <t>4</t>
  </si>
  <si>
    <t>5</t>
  </si>
  <si>
    <t>6</t>
  </si>
  <si>
    <t>средства местного бюджета</t>
  </si>
  <si>
    <t>Ремонт  канализационных  колодцев на территории Артемьевского с/п:</t>
  </si>
  <si>
    <t>Плановые объемы работ в натуральном выражении</t>
  </si>
  <si>
    <t>Плановые объемы финансирования, тыс. рублей</t>
  </si>
  <si>
    <t>средства областного бюджета</t>
  </si>
  <si>
    <t>Стоимость работ, тыс. руб.</t>
  </si>
  <si>
    <t>Промывка,опресовка котлов и тепловых сетей</t>
  </si>
  <si>
    <t>Гидравлические испытания тепловых сетей и котлов</t>
  </si>
  <si>
    <t>Поверка и ремонт приборов КИП</t>
  </si>
  <si>
    <t>Гидравлические испытания трубопроводов</t>
  </si>
  <si>
    <t>Левобережное с/поселение МУП ТМР "ТКС":</t>
  </si>
  <si>
    <t>Планируемая дата выполнения работ</t>
  </si>
  <si>
    <t>начало выполнения работ</t>
  </si>
  <si>
    <t>завершение выполнения работ</t>
  </si>
  <si>
    <t>Поверка и ремонт приборов КИП,СО, метан</t>
  </si>
  <si>
    <t>Промывка,опресовка котлов , теплообменников и тепловых сетей</t>
  </si>
  <si>
    <r>
      <t>Поверка и ремонт приборов КИП,С</t>
    </r>
    <r>
      <rPr>
        <sz val="14"/>
        <rFont val="Times New Roman"/>
        <family val="1"/>
      </rPr>
      <t>О, метан</t>
    </r>
  </si>
  <si>
    <t>шт.</t>
  </si>
  <si>
    <t>Центральная котельная в левобережной части г.Тутаева</t>
  </si>
  <si>
    <t>Поверка и ремонт приборов КИП,СО,метан</t>
  </si>
  <si>
    <t>1.3.6</t>
  </si>
  <si>
    <t>1.3.7</t>
  </si>
  <si>
    <t>Котельная ОПХ в левобережной части г.Тутаева</t>
  </si>
  <si>
    <t>1.3.8</t>
  </si>
  <si>
    <t>Котельная СХТ в левобережной части г.Тутаева</t>
  </si>
  <si>
    <t>Тепловые  сети в Чебаковском с/п.</t>
  </si>
  <si>
    <t>2.2.2</t>
  </si>
  <si>
    <t>Отчет о совместимости для План-график (уточненный) по подготвке к отоп.сезону 2018-2019гг..xls</t>
  </si>
  <si>
    <t>Дата отчета: 21.03.2018 8:00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</si>
  <si>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</si>
  <si>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</si>
  <si>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</si>
  <si>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</si>
  <si>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Водопроводные  сети  всего:</t>
  </si>
  <si>
    <t>Водопроводные сети в Чебаковском с/п.</t>
  </si>
  <si>
    <t>Гидравлические испытания котлов,промывка теплообменников</t>
  </si>
  <si>
    <t>3.1</t>
  </si>
  <si>
    <t>3.2</t>
  </si>
  <si>
    <t>3.3</t>
  </si>
  <si>
    <t>3.4</t>
  </si>
  <si>
    <t>7</t>
  </si>
  <si>
    <t>Тепловые сети в левобережной части г.п. Тутаев</t>
  </si>
  <si>
    <t>3.4.1</t>
  </si>
  <si>
    <t>3.4.2</t>
  </si>
  <si>
    <t>8</t>
  </si>
  <si>
    <t>Котельная пос. Константиновский</t>
  </si>
  <si>
    <t>9</t>
  </si>
  <si>
    <t>10</t>
  </si>
  <si>
    <t>11</t>
  </si>
  <si>
    <t>12</t>
  </si>
  <si>
    <t>13</t>
  </si>
  <si>
    <t>14</t>
  </si>
  <si>
    <t>15</t>
  </si>
  <si>
    <t>Промывка и опрессовка котлов</t>
  </si>
  <si>
    <t>16</t>
  </si>
  <si>
    <t>Поверка приборов КИПиА</t>
  </si>
  <si>
    <t>Тепловые сети п. Константиновский и п. Фоминское</t>
  </si>
  <si>
    <t>Промывка котлов КВГ-2,5-95</t>
  </si>
  <si>
    <t>Ревизия сетевых и подпиточных насосов</t>
  </si>
  <si>
    <t>2.2.3.1</t>
  </si>
  <si>
    <t>2.2.3</t>
  </si>
  <si>
    <t>Тепловые сети в Артемьевском с/п</t>
  </si>
  <si>
    <t>Гидравлические испытания тепловых сетей</t>
  </si>
  <si>
    <t>2.2.4</t>
  </si>
  <si>
    <t>Тепловые сети п. Микляиха</t>
  </si>
  <si>
    <t>2.2.4.1</t>
  </si>
  <si>
    <t>Водопроводные сети в Артемьевском с/п</t>
  </si>
  <si>
    <t>2.2.5</t>
  </si>
  <si>
    <t>кв.м</t>
  </si>
  <si>
    <t>Наименование населенного пункта, в котором осуществляется мероприятие</t>
  </si>
  <si>
    <t xml:space="preserve">План мероприятий </t>
  </si>
  <si>
    <t xml:space="preserve">по подготовке к осенне-зимнему периоду объектов коммунального назначения, инженерной инфраструктуры, объектов социальной сферы </t>
  </si>
  <si>
    <t>г. Тутаев</t>
  </si>
  <si>
    <t>январь</t>
  </si>
  <si>
    <t>ноябрь</t>
  </si>
  <si>
    <t>11.1</t>
  </si>
  <si>
    <t>11.2</t>
  </si>
  <si>
    <t>п. Чебаково</t>
  </si>
  <si>
    <t>д. Емишево</t>
  </si>
  <si>
    <t>п. Микляиха</t>
  </si>
  <si>
    <t>п. Никульское</t>
  </si>
  <si>
    <t>д. Столбищи</t>
  </si>
  <si>
    <t>п. Константиновский</t>
  </si>
  <si>
    <t>д. Емишево, д. Столбищи</t>
  </si>
  <si>
    <t>июнь</t>
  </si>
  <si>
    <t>октябрь</t>
  </si>
  <si>
    <t>Ремонтно – восстановительные работы, возникающие при аварийных обстоятельствах ООО УК "Левобережье"</t>
  </si>
  <si>
    <t>пос. Красный Бор</t>
  </si>
  <si>
    <t>декабрь</t>
  </si>
  <si>
    <t>п. Красный Бор</t>
  </si>
  <si>
    <t>Канализационные сети всего:</t>
  </si>
  <si>
    <t>4.1</t>
  </si>
  <si>
    <t>Водопроводные сети пообъектная разбивка по замене ветхих водопроводных сетей ООО "Чистая вода"</t>
  </si>
  <si>
    <t>7.1.1</t>
  </si>
  <si>
    <t>7.1.2</t>
  </si>
  <si>
    <t>6.1</t>
  </si>
  <si>
    <t>Ремонт очистных сооружений водопровода (расписывается пообъектно) ООО "Чистая вода"</t>
  </si>
  <si>
    <t>май</t>
  </si>
  <si>
    <t>Артемьевский с/о</t>
  </si>
  <si>
    <t>кв.м.</t>
  </si>
  <si>
    <t>июль</t>
  </si>
  <si>
    <t>6.2</t>
  </si>
  <si>
    <t>6.3</t>
  </si>
  <si>
    <t xml:space="preserve"> Ремонт ограждения станции фильтрации</t>
  </si>
  <si>
    <t>6.4</t>
  </si>
  <si>
    <t>август</t>
  </si>
  <si>
    <t>6.5</t>
  </si>
  <si>
    <t>Ремонт кровли здания насосной 3-го подъема</t>
  </si>
  <si>
    <t>6.6</t>
  </si>
  <si>
    <t>6.7</t>
  </si>
  <si>
    <t>сентябрь</t>
  </si>
  <si>
    <t>6.8</t>
  </si>
  <si>
    <t>6.9</t>
  </si>
  <si>
    <t>6.10</t>
  </si>
  <si>
    <t>6.11</t>
  </si>
  <si>
    <t>6.12</t>
  </si>
  <si>
    <t>6.13</t>
  </si>
  <si>
    <t>6.14</t>
  </si>
  <si>
    <t>март</t>
  </si>
  <si>
    <t>6.15</t>
  </si>
  <si>
    <t>6.16</t>
  </si>
  <si>
    <t>Константиновское с/п</t>
  </si>
  <si>
    <t>6.17</t>
  </si>
  <si>
    <t>6.18</t>
  </si>
  <si>
    <t>6.19</t>
  </si>
  <si>
    <t>6.20</t>
  </si>
  <si>
    <t>апрель</t>
  </si>
  <si>
    <t>6.21</t>
  </si>
  <si>
    <t>Ремонт водоразборных колонок и пожарных гидрантов (расписывается пообъектно)</t>
  </si>
  <si>
    <t>10.1</t>
  </si>
  <si>
    <t>12.1</t>
  </si>
  <si>
    <t>12.2</t>
  </si>
  <si>
    <t>12.3</t>
  </si>
  <si>
    <t>12.4</t>
  </si>
  <si>
    <t>Другие работы на системах электроснабжения (расписывается пообъектно):</t>
  </si>
  <si>
    <t>15.1</t>
  </si>
  <si>
    <t>15.2</t>
  </si>
  <si>
    <t>15.3</t>
  </si>
  <si>
    <t>м</t>
  </si>
  <si>
    <t>15.4</t>
  </si>
  <si>
    <t>15.5</t>
  </si>
  <si>
    <t>пообъектная разбивка по замене ветхих канализационных сетей:</t>
  </si>
  <si>
    <t>7.2.1</t>
  </si>
  <si>
    <t>куб. м.</t>
  </si>
  <si>
    <t>Фоминский с/о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</si>
  <si>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</si>
  <si>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</si>
  <si>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</si>
  <si>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</si>
  <si>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</si>
  <si>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</si>
  <si>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</si>
  <si>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</si>
  <si>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</si>
  <si>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</si>
  <si>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</si>
  <si>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г. Тутаев, Константиновское с/п</t>
  </si>
  <si>
    <t>12.5</t>
  </si>
  <si>
    <t>Ремонт очистных сооружений канализации  (расписывается пообъектно)</t>
  </si>
  <si>
    <t>Другие работы на системах водоснабжения и водоотведения (расписывается пообъектно)</t>
  </si>
  <si>
    <t>12.6</t>
  </si>
  <si>
    <t>12.7</t>
  </si>
  <si>
    <t>12.8</t>
  </si>
  <si>
    <t>12.9</t>
  </si>
  <si>
    <t>г. Тутаев, Константиносвкое с/п</t>
  </si>
  <si>
    <t>12.10</t>
  </si>
  <si>
    <t>12.11</t>
  </si>
  <si>
    <t>12.12</t>
  </si>
  <si>
    <t>15.6</t>
  </si>
  <si>
    <t>15.7</t>
  </si>
  <si>
    <t>15.8</t>
  </si>
  <si>
    <t>м.</t>
  </si>
  <si>
    <t>Электрические сети - всего</t>
  </si>
  <si>
    <t>13.1</t>
  </si>
  <si>
    <t>МУП ТМР "Горэлектросеть" электрические сети -всего</t>
  </si>
  <si>
    <t>из них задание по замене ветхих электрических сетей-всего</t>
  </si>
  <si>
    <t>13.1.1</t>
  </si>
  <si>
    <t>Замена КЛ г.Тутаев (правый берег)</t>
  </si>
  <si>
    <t>13.1.2</t>
  </si>
  <si>
    <t>Замена КЛ на территории п.Константиновский</t>
  </si>
  <si>
    <t>Ремонт трансформаторных подстанций - всего</t>
  </si>
  <si>
    <t>14.1</t>
  </si>
  <si>
    <t>МУП ТМР "Горэлектросеть" ремонт трансформаторных подстанций - всего</t>
  </si>
  <si>
    <t>14.1.1</t>
  </si>
  <si>
    <t xml:space="preserve">в том числе капитальный ремонт </t>
  </si>
  <si>
    <t>в т.ч. на УЭС №1 г.Тутаев (правый берег)</t>
  </si>
  <si>
    <t>14.1.2</t>
  </si>
  <si>
    <t>в т.ч. на УЭС №2 на территории Константиновского с/поселения</t>
  </si>
  <si>
    <t>14.1.3</t>
  </si>
  <si>
    <t>в т.ч. на УЭС №3 г.Тутаев (левый берег)</t>
  </si>
  <si>
    <t>15.9</t>
  </si>
  <si>
    <t>15.10</t>
  </si>
  <si>
    <t>15.11</t>
  </si>
  <si>
    <t>1.1</t>
  </si>
  <si>
    <t>2.2.5.1</t>
  </si>
  <si>
    <t>2.3</t>
  </si>
  <si>
    <t>Тепловые сети ООО УК "Левобережье":</t>
  </si>
  <si>
    <r>
      <t xml:space="preserve">Изготовление и установка деревянных щитов на резервуары на Очистных СХТ, пос. Купоросный, д.38 </t>
    </r>
    <r>
      <rPr>
        <b/>
        <sz val="14"/>
        <rFont val="Times New Roman"/>
        <family val="1"/>
      </rPr>
      <t>ООО УК "Левобережье"</t>
    </r>
  </si>
  <si>
    <r>
      <t xml:space="preserve">Замена запорной арматуры БОС </t>
    </r>
    <r>
      <rPr>
        <b/>
        <sz val="14"/>
        <rFont val="Times New Roman"/>
        <family val="1"/>
      </rPr>
      <t>ООО "Водосток"</t>
    </r>
  </si>
  <si>
    <r>
      <t xml:space="preserve">Чистка иловых карт БОС </t>
    </r>
    <r>
      <rPr>
        <b/>
        <sz val="14"/>
        <rFont val="Times New Roman"/>
        <family val="1"/>
      </rPr>
      <t>ООО "Водосток"</t>
    </r>
  </si>
  <si>
    <r>
      <t xml:space="preserve">Замена насосного оборудования БОС </t>
    </r>
    <r>
      <rPr>
        <b/>
        <sz val="14"/>
        <rFont val="Times New Roman"/>
        <family val="1"/>
      </rPr>
      <t>ООО "Водосток"</t>
    </r>
  </si>
  <si>
    <t>8.3.1</t>
  </si>
  <si>
    <r>
      <t xml:space="preserve">Ремонт  канализационных  колодцев </t>
    </r>
    <r>
      <rPr>
        <b/>
        <sz val="14"/>
        <rFont val="Times New Roman"/>
        <family val="1"/>
      </rPr>
      <t>ООО УК "Левобережье"</t>
    </r>
  </si>
  <si>
    <r>
      <t xml:space="preserve">Чистка канализационных колодцев  дер. Столбищи  и  дер. Емишево </t>
    </r>
    <r>
      <rPr>
        <b/>
        <sz val="14"/>
        <rFont val="Times New Roman"/>
        <family val="1"/>
      </rPr>
      <t>МУП ТМР "ТКС"</t>
    </r>
  </si>
  <si>
    <r>
      <t xml:space="preserve">Установка термореле на объектах с электрообогревом </t>
    </r>
    <r>
      <rPr>
        <b/>
        <sz val="14"/>
        <rFont val="Times New Roman"/>
        <family val="1"/>
      </rPr>
      <t>ООО "Чистая вода"</t>
    </r>
  </si>
  <si>
    <r>
      <t xml:space="preserve">Замена опор  ВЛ-10/6/0,4 кВ УЭС №3 г. Тутаева (левый берег) </t>
    </r>
    <r>
      <rPr>
        <b/>
        <sz val="14"/>
        <rFont val="Times New Roman"/>
        <family val="1"/>
      </rPr>
      <t>МУП "Горэлектросеть"</t>
    </r>
  </si>
  <si>
    <t>11.2.1</t>
  </si>
  <si>
    <t>Ремонт общественных шахтных колодцев (расписывается пообъектно)</t>
  </si>
  <si>
    <t xml:space="preserve"> Подготовка систем теплоснабжения </t>
  </si>
  <si>
    <t>Наименование муниципального образования области, органа исполнительной власти Ярославской области</t>
  </si>
  <si>
    <t>Подготов-ка котельных – всего, шт.</t>
  </si>
  <si>
    <t>Подготов-ка централь-ных тепловых пунктов –всего, шт.</t>
  </si>
  <si>
    <t>Подготовка тепловых сетей, км</t>
  </si>
  <si>
    <t>Объём финансирования, тыс. руб.</t>
  </si>
  <si>
    <t>всего</t>
  </si>
  <si>
    <t xml:space="preserve">в том числе замена ветхих тепловых сетей  </t>
  </si>
  <si>
    <t>в том числе</t>
  </si>
  <si>
    <t>средства внебюджет-ных источников</t>
  </si>
  <si>
    <t>1.</t>
  </si>
  <si>
    <t xml:space="preserve">Подготовка систем водоснабжения и водоотведения </t>
  </si>
  <si>
    <t>Объем работ</t>
  </si>
  <si>
    <t>водопроводные сети, км</t>
  </si>
  <si>
    <t>канализационные сети, км</t>
  </si>
  <si>
    <t>капитальный ремонт, шт.</t>
  </si>
  <si>
    <t>подготовка – всего</t>
  </si>
  <si>
    <t>в том числе замена ветхих сетей</t>
  </si>
  <si>
    <t>подготовка –  всего</t>
  </si>
  <si>
    <t>артезианс-ких скважин</t>
  </si>
  <si>
    <t>общественных шахтных колодцев</t>
  </si>
  <si>
    <t>башен водо-напорных</t>
  </si>
  <si>
    <t>очистных сооружений</t>
  </si>
  <si>
    <t>очистных сооруже-ний водопро-вода</t>
  </si>
  <si>
    <t>очистных сооруже-ний канализа-ции</t>
  </si>
  <si>
    <t xml:space="preserve">Подготовка систем электроснабжения </t>
  </si>
  <si>
    <t>ремонт трансфор-маторных подстан-ций, шт.</t>
  </si>
  <si>
    <t>средства внебюд-жетных источни-ков</t>
  </si>
  <si>
    <t>Подготовка объектов социальной сферы</t>
  </si>
  <si>
    <t>Количество               объектов, шт.</t>
  </si>
  <si>
    <t>Объемы финансирования работ по подготовке</t>
  </si>
  <si>
    <t>дата</t>
  </si>
  <si>
    <t>Тутаевский муниципальный район</t>
  </si>
  <si>
    <t>3.1.1</t>
  </si>
  <si>
    <t>3.2.1</t>
  </si>
  <si>
    <t>3.3.1</t>
  </si>
  <si>
    <t>12.13</t>
  </si>
  <si>
    <t>водо-разборных колонок и пожарных гидрантов</t>
  </si>
  <si>
    <t>Ремонт общественных шахтных колодцев (расписывается пообъектно) ООО УК "Левобережье"</t>
  </si>
  <si>
    <t>11.1.1</t>
  </si>
  <si>
    <t>2.2.1.1</t>
  </si>
  <si>
    <t>2.2.2.1</t>
  </si>
  <si>
    <t>2.3.1</t>
  </si>
  <si>
    <t>Водопроводные сети МУП ТМР "ТКС"</t>
  </si>
  <si>
    <t>Ремонт артезианских скважин МУП ТМР "ТКС"</t>
  </si>
  <si>
    <t>Ремонт общественных шахтных колодцев (расписывается пообъектно) МУП ТМР "ТКС"</t>
  </si>
  <si>
    <t>Артемьвское с/п</t>
  </si>
  <si>
    <t>14.2</t>
  </si>
  <si>
    <t>14.2.1</t>
  </si>
  <si>
    <t>ПАО «МРСК Центра»  ремонт трансформаторных подстанций - всего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</si>
  <si>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</si>
  <si>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</si>
  <si>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</si>
  <si>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</si>
  <si>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</si>
  <si>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</si>
  <si>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</si>
  <si>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</si>
  <si>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</si>
  <si>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</si>
  <si>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</si>
  <si>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</si>
  <si>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</si>
  <si>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</si>
  <si>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</si>
  <si>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</si>
  <si>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14.2.18</t>
  </si>
  <si>
    <t>14.2.19</t>
  </si>
  <si>
    <t>г.Тутаев</t>
  </si>
  <si>
    <t>13.2</t>
  </si>
  <si>
    <t>ПАО «МРСК Центра» электрические сети -всего</t>
  </si>
  <si>
    <t>13.2.1</t>
  </si>
  <si>
    <t>13.2.2</t>
  </si>
  <si>
    <t>га</t>
  </si>
  <si>
    <t>15.13</t>
  </si>
  <si>
    <t>15.14</t>
  </si>
  <si>
    <t>7.1</t>
  </si>
  <si>
    <t>Ремонт очистных сооружений канализации ООО УК «Левобережье» всего:</t>
  </si>
  <si>
    <t>7.2</t>
  </si>
  <si>
    <t>Ремонт очистных сооружений канализации ООО "Водосток" всего:</t>
  </si>
  <si>
    <t>Котельные -всего,</t>
  </si>
  <si>
    <t>Районная котельная г. Тутаев АО "Тутаевская ПГУ":</t>
  </si>
  <si>
    <t>1.1.1</t>
  </si>
  <si>
    <t>1.1.2</t>
  </si>
  <si>
    <t>1.1.3</t>
  </si>
  <si>
    <t>1.1.4</t>
  </si>
  <si>
    <t>1.1.5</t>
  </si>
  <si>
    <t>Выполнение работ по консервации водогрейного котла №3 от стоянночной коррозии, на РК</t>
  </si>
  <si>
    <t>1.1.6</t>
  </si>
  <si>
    <t>1.1.7</t>
  </si>
  <si>
    <t>1.1.8</t>
  </si>
  <si>
    <t>Оказание услуг по поверке приборов КИПиА</t>
  </si>
  <si>
    <t>1.1.9</t>
  </si>
  <si>
    <t>Работы выполняемые собственными силами на Районной котельной (ревизия и замена арматуры, ревизия насосов, замена дефектных участков трубопроводов, замена оборудования)</t>
  </si>
  <si>
    <t>2.1.</t>
  </si>
  <si>
    <t>Тепловые сети г. Тутаев АО "Тутаевская ПГУ":</t>
  </si>
  <si>
    <t>2.1.1</t>
  </si>
  <si>
    <t>2.1.2</t>
  </si>
  <si>
    <t>2.1.3</t>
  </si>
  <si>
    <t>2.1.4</t>
  </si>
  <si>
    <t>2.1.5</t>
  </si>
  <si>
    <t>2.4.</t>
  </si>
  <si>
    <t>Система теплоснабжения г. Тутаев АО "Тутаевская ПГУ":</t>
  </si>
  <si>
    <t>2.4.1</t>
  </si>
  <si>
    <t>2.4.2</t>
  </si>
  <si>
    <t>Восстановление благоустройства после ремонта подземных теплотрасс</t>
  </si>
  <si>
    <t>2.4.3</t>
  </si>
  <si>
    <t xml:space="preserve">АО"Яркоммунсервис" поТутаевскому муниципальному району </t>
  </si>
  <si>
    <t>1.2</t>
  </si>
  <si>
    <t>1.2.1</t>
  </si>
  <si>
    <t>Котельная Красный бор:</t>
  </si>
  <si>
    <t>Ремонт и поверка приборов КИП и А</t>
  </si>
  <si>
    <t>п. Красный бор</t>
  </si>
  <si>
    <t>Косметический ремонт котельной</t>
  </si>
  <si>
    <t>Регламентные работы по графику ППР</t>
  </si>
  <si>
    <t>1.2.2</t>
  </si>
  <si>
    <t>Котельная Микляиха:</t>
  </si>
  <si>
    <t>Ремонт  и поверка приборов КИП и А</t>
  </si>
  <si>
    <t>Ремонт освещения</t>
  </si>
  <si>
    <t>9.1</t>
  </si>
  <si>
    <t>9.2</t>
  </si>
  <si>
    <t>9.3</t>
  </si>
  <si>
    <t>Ремонт водонапорных башен  АО "Яркоммунсервис" (расписывается пообъектно)</t>
  </si>
  <si>
    <t xml:space="preserve">Ремонтно – восстановительные работы, возникающие при аварийных обстоятельствах </t>
  </si>
  <si>
    <t>Водопроводные сети пос. Красный Бор ООО УК "Левобережье"</t>
  </si>
  <si>
    <t>Всего:</t>
  </si>
  <si>
    <t xml:space="preserve">  подпись</t>
  </si>
  <si>
    <t xml:space="preserve">из них задание по замене ветхих тепловых сетей- всего: </t>
  </si>
  <si>
    <t>Объекты социальной сферы -всего,</t>
  </si>
  <si>
    <t xml:space="preserve">в том числе муниципальной собственности </t>
  </si>
  <si>
    <t xml:space="preserve">Промывка и опрессовка системы отопления в 4-м корпусе МОУ ДО "ДШИ" (п. Константиновский, ул. Победы, д.8) </t>
  </si>
  <si>
    <t>Промывка и опресовка системы отопления МУ "РДК" и зданий структурных подразделений.</t>
  </si>
  <si>
    <t>пос. Фоминское</t>
  </si>
  <si>
    <t>пос. Чёбаково</t>
  </si>
  <si>
    <t>2.1.6</t>
  </si>
  <si>
    <t>МУП ТМР "ТутаевТеплоЭнерго" всего:</t>
  </si>
  <si>
    <t>МУП ТМР "ТКС" всего:</t>
  </si>
  <si>
    <t>Тепловые сети МУП ТМР "ТутаевТеплоЭнерго":</t>
  </si>
  <si>
    <t>6.22</t>
  </si>
  <si>
    <t>6.23</t>
  </si>
  <si>
    <t>1.4</t>
  </si>
  <si>
    <t>1.4.1</t>
  </si>
  <si>
    <t>ремонт воздушных и кабельных линий электро-передачи, км</t>
  </si>
  <si>
    <t xml:space="preserve"> по Тутаевскому муниципальному району на 2020/ 2021 годы</t>
  </si>
  <si>
    <r>
      <t xml:space="preserve">Замена опор  ВЛ-10/6/0,4 кВ УЭС №1 г. Тутаева (правый берег) </t>
    </r>
    <r>
      <rPr>
        <b/>
        <sz val="14"/>
        <rFont val="Times New Roman"/>
        <family val="1"/>
      </rPr>
      <t>МУП ТМР "Горэлектросеть"</t>
    </r>
  </si>
  <si>
    <r>
      <t xml:space="preserve">Замена опор  ВЛ-10/6/0,4 кВ УЭС №2 на территории Константиновского с/п </t>
    </r>
    <r>
      <rPr>
        <b/>
        <sz val="14"/>
        <rFont val="Times New Roman"/>
        <family val="1"/>
      </rPr>
      <t>МУП ТМР "Горэлектросеть"</t>
    </r>
  </si>
  <si>
    <t>ВЛ 0,4кВ №3 ТП 066 (Галкино)</t>
  </si>
  <si>
    <t>д. Галкино</t>
  </si>
  <si>
    <t>ВЛ 0,4кВ №1 ТП 453 (Мишутино)</t>
  </si>
  <si>
    <t>д. Мишутино</t>
  </si>
  <si>
    <t>ТП 464 (Починок ферма)</t>
  </si>
  <si>
    <t>ТП 454 (Починок КЗС)</t>
  </si>
  <si>
    <t>ТП 270 (Кузнецово)</t>
  </si>
  <si>
    <t>ТП 492 (Кузьминское)</t>
  </si>
  <si>
    <t>ТП 098 (Ильинское)</t>
  </si>
  <si>
    <t>ТП 237 (Ульяново)</t>
  </si>
  <si>
    <t>ТП 455 (Верещагино)</t>
  </si>
  <si>
    <t>ТП 042 (Лыкошино мол)</t>
  </si>
  <si>
    <t>ТП 264 (Гораздово фер.)</t>
  </si>
  <si>
    <t>ТП 514 (СНТ Медведь)</t>
  </si>
  <si>
    <t>ТП 068 (Медведово)</t>
  </si>
  <si>
    <t>ТП 266 (Чагино)</t>
  </si>
  <si>
    <t>ТП 405 (Ясиплево деревня)</t>
  </si>
  <si>
    <t>ТП 053 (Белешино)</t>
  </si>
  <si>
    <t>ТП 026 (Рыково)</t>
  </si>
  <si>
    <t>ТП 208 (Григорово)</t>
  </si>
  <si>
    <t>ТП 236 (Манылово)</t>
  </si>
  <si>
    <t>ТП 453 (Мишутино)</t>
  </si>
  <si>
    <t>д.Мишутино</t>
  </si>
  <si>
    <t>д.Манылово</t>
  </si>
  <si>
    <t>д.Григорово</t>
  </si>
  <si>
    <t>д.Рыково</t>
  </si>
  <si>
    <t>д.Белешино</t>
  </si>
  <si>
    <t>д.Ясиплево</t>
  </si>
  <si>
    <t>д.Чагино</t>
  </si>
  <si>
    <t>д.Медведово</t>
  </si>
  <si>
    <t>д.Софронки</t>
  </si>
  <si>
    <t>ТП 253 (Софронки деревня)</t>
  </si>
  <si>
    <t>СНТ Медведь</t>
  </si>
  <si>
    <t>д.Гораздово</t>
  </si>
  <si>
    <t>д.Лыкошино</t>
  </si>
  <si>
    <t>с.Верещагино</t>
  </si>
  <si>
    <t>д.Ульяново</t>
  </si>
  <si>
    <t>с.Ильинское</t>
  </si>
  <si>
    <t>д.Кузьминское</t>
  </si>
  <si>
    <t>д.Кузнецово</t>
  </si>
  <si>
    <t>д.Галкино</t>
  </si>
  <si>
    <r>
      <t xml:space="preserve">ВЛ 10кВ № 5 ПС Тутаев </t>
    </r>
    <r>
      <rPr>
        <b/>
        <sz val="14"/>
        <rFont val="Times New Roman"/>
        <family val="1"/>
      </rPr>
      <t>ПАО «МРСК Центра»</t>
    </r>
  </si>
  <si>
    <t>д.Мазино, д.Кардинское, д.Новотроицкое, д.Зуево, д.Покров</t>
  </si>
  <si>
    <r>
      <t xml:space="preserve">ВЛ 10кВ № 1 ПС Тутаев </t>
    </r>
    <r>
      <rPr>
        <b/>
        <sz val="14"/>
        <rFont val="Times New Roman"/>
        <family val="1"/>
      </rPr>
      <t>ПАО «МРСК Центра»</t>
    </r>
  </si>
  <si>
    <t>д. Козлово</t>
  </si>
  <si>
    <r>
      <t xml:space="preserve">ВЛ 10кВ № 1 ПС Лом </t>
    </r>
    <r>
      <rPr>
        <b/>
        <sz val="14"/>
        <rFont val="Times New Roman"/>
        <family val="1"/>
      </rPr>
      <t>ПАО «МРСК Центра»</t>
    </r>
  </si>
  <si>
    <t>д.Юдаково, д.Пасынково, д.Митюшино</t>
  </si>
  <si>
    <t>Тех. диагностика котлов КВС-0,8</t>
  </si>
  <si>
    <t>Капитальный ремонт котла КВС-0,8</t>
  </si>
  <si>
    <t>п.Красный бор</t>
  </si>
  <si>
    <t>Замена датчиков давления</t>
  </si>
  <si>
    <t>Замена датчиков пламени</t>
  </si>
  <si>
    <t>Замена ТСМ</t>
  </si>
  <si>
    <t>Тех. диагностика резервуара топлива</t>
  </si>
  <si>
    <t>Установка автоматического регулятора температуры</t>
  </si>
  <si>
    <t>Замена ЭКМ скв. №1</t>
  </si>
  <si>
    <t>Приобретение и установка фекального насоса но Очистные СХТ, пос. Купоросный, д. 38</t>
  </si>
  <si>
    <t>Промывка  и гидравлические испытания системы отопления Центральной библиотеки   (г.Тутаев,ул. Моторостроителей, д. 70а)</t>
  </si>
  <si>
    <t>Промывка и гидравлические испытания системы отопления Фоминской библиотеки (пос. Фоминское, ул. Центральная, д. 1)</t>
  </si>
  <si>
    <t>Промывка и гидравлические испытания системы отопления Чёбаковской библиотеки (пос. Чебаково, ул. Строителей, д. 2б)</t>
  </si>
  <si>
    <t xml:space="preserve">Промывка и гидравлические испытания системы отопления в 3-м корпусе МОУ ДО "ДШИ" (г. Тутаев, ул. Панина, д. 22) </t>
  </si>
  <si>
    <t xml:space="preserve">Поверка приборов теплоносителя Микляихинский ДК ( п. Микляиха,         ул. Советская, д. 2) </t>
  </si>
  <si>
    <t>Промывка и опрессовка системы отопления к/т «Экран» (г. Тутаев, л/б, ул.Ушакова, д. 64а)</t>
  </si>
  <si>
    <t>т</t>
  </si>
  <si>
    <t>Приобретение з/частей для котельных (тены, пускатели, провода и т.д.)</t>
  </si>
  <si>
    <t>Промывка и опресовка системы отопления МВК «Борисоглебская сторона» МУ "ЦКиТ "Романов-Борисоглебск" (г. Тутаев, ул. Луначарского, д. 40а)</t>
  </si>
  <si>
    <t>с. Никольское, д. Богдановка, г. Тутаев</t>
  </si>
  <si>
    <t xml:space="preserve">Промывка и гидравлические испытания системы отопления в 1-м корпусе МОУ ДО "ДШИ" (г. Тутаев, пр-т 50-летия Победы, д. 26а) </t>
  </si>
  <si>
    <t xml:space="preserve">Промывка и гидравлические испытания системы отопления в 2-м корпусе МОУ ДО "ДШИ" (г. Тутаев, ул. Розы Люксембург, д. 64а) </t>
  </si>
  <si>
    <t>Промывка и опресовка системы отопления МУ МЦ "Галактика" (г. Тутаев, пр-т 50-летия Победы, д. 25а).</t>
  </si>
  <si>
    <t>Промывка и опрессовка системы отопления МУ «ТИЦ» (г. Тутаев, ул. Романовская, д. 32)</t>
  </si>
  <si>
    <t>Промывка и опресовка системы отопления КТК «Волжские просторы» МУ "ЦКиТ "Романов-Борисоглебск"(г. Тутаев, ул. Ярославская, д. 36а)</t>
  </si>
  <si>
    <t>Замена уличных и квартальных сетей водопровода</t>
  </si>
  <si>
    <t>Замена вводов водопровода</t>
  </si>
  <si>
    <t>Торкретирование и ремонт ж/бетонного стакана водозабора</t>
  </si>
  <si>
    <t>Ремонт и обследование РЗК</t>
  </si>
  <si>
    <t>Ремонт кровли здания АБК станции фильтрации</t>
  </si>
  <si>
    <t xml:space="preserve"> Химзащита самотечных трубопроводов в здании фильтров</t>
  </si>
  <si>
    <t>Ремонт фасада зданий станции фильтрации</t>
  </si>
  <si>
    <t>Ремонт системы отопления станции 3-го подъема</t>
  </si>
  <si>
    <t xml:space="preserve"> Замена гумированных вентилей </t>
  </si>
  <si>
    <t>Ремонт трубопроводов электролизной установки</t>
  </si>
  <si>
    <t>Химзащита бака хранилища коагулянта на станции фильтрации</t>
  </si>
  <si>
    <t>Ремонт перегородок, затворов, металлоконструкций отстойников</t>
  </si>
  <si>
    <t>февраль</t>
  </si>
  <si>
    <t>Замена запорной арматуры на станции фильтрации</t>
  </si>
  <si>
    <t>Замена металлоконструкций в здании фильтров</t>
  </si>
  <si>
    <t>Ремонт ворот в здании отстойников</t>
  </si>
  <si>
    <t>Ремонт здания насосной 4-го подъема</t>
  </si>
  <si>
    <t xml:space="preserve">Модернизация системы отопления насосной 4-го подъема </t>
  </si>
  <si>
    <t>Дозагрузка фильтров гидроантрацитом</t>
  </si>
  <si>
    <t>Перепланировка и ремонт 1-го этажа АБК стнции фильтрации</t>
  </si>
  <si>
    <t>Перепланировка лаборатории 2-го этажа АБК</t>
  </si>
  <si>
    <r>
      <t xml:space="preserve">Замена водоразборных колонок </t>
    </r>
    <r>
      <rPr>
        <b/>
        <sz val="14"/>
        <rFont val="Times New Roman"/>
        <family val="1"/>
      </rPr>
      <t>ООО "Чистая вода"</t>
    </r>
  </si>
  <si>
    <t>г. Тутаев, п. Константиновский</t>
  </si>
  <si>
    <r>
      <t xml:space="preserve">Замена запорной арматуры на сетях водоснабжения </t>
    </r>
    <r>
      <rPr>
        <b/>
        <sz val="14"/>
        <rFont val="Times New Roman"/>
        <family val="1"/>
      </rPr>
      <t>ООО "Чистая вода"</t>
    </r>
  </si>
  <si>
    <r>
      <t xml:space="preserve">Ремонт водопроводных колодцев </t>
    </r>
    <r>
      <rPr>
        <b/>
        <sz val="14"/>
        <rFont val="Times New Roman"/>
        <family val="1"/>
      </rPr>
      <t>ООО "Чистая вода"</t>
    </r>
  </si>
  <si>
    <r>
      <t xml:space="preserve">Установка управления наружным освещением через фото реле и датчики движения </t>
    </r>
    <r>
      <rPr>
        <b/>
        <sz val="14"/>
        <rFont val="Times New Roman"/>
        <family val="1"/>
      </rPr>
      <t>ООО "Чистая вода"</t>
    </r>
  </si>
  <si>
    <r>
      <t xml:space="preserve">Замена светильников на энергосберегающие </t>
    </r>
    <r>
      <rPr>
        <b/>
        <sz val="14"/>
        <rFont val="Times New Roman"/>
        <family val="1"/>
      </rPr>
      <t>ООО "Чистая вода"</t>
    </r>
  </si>
  <si>
    <r>
      <t xml:space="preserve">Капремонт ж/бетонных конструкций сооружений БОС </t>
    </r>
    <r>
      <rPr>
        <b/>
        <sz val="14"/>
        <rFont val="Times New Roman"/>
        <family val="1"/>
      </rPr>
      <t>ООО "Водосток"</t>
    </r>
  </si>
  <si>
    <r>
      <t xml:space="preserve">Побелка сооружений БОС </t>
    </r>
    <r>
      <rPr>
        <b/>
        <sz val="14"/>
        <rFont val="Times New Roman"/>
        <family val="1"/>
      </rPr>
      <t>ООО "Водосток"</t>
    </r>
  </si>
  <si>
    <r>
      <t xml:space="preserve"> Замена шифера на отстойниках БОС  </t>
    </r>
    <r>
      <rPr>
        <b/>
        <sz val="14"/>
        <rFont val="Times New Roman"/>
        <family val="1"/>
      </rPr>
      <t>ООО "Водосток"</t>
    </r>
  </si>
  <si>
    <r>
      <t xml:space="preserve">Ремонт зданий и сооружений БОС </t>
    </r>
    <r>
      <rPr>
        <b/>
        <sz val="14"/>
        <rFont val="Times New Roman"/>
        <family val="1"/>
      </rPr>
      <t>ООО "Водосток"</t>
    </r>
  </si>
  <si>
    <r>
      <t xml:space="preserve">Покраска оборудования БОС </t>
    </r>
    <r>
      <rPr>
        <b/>
        <sz val="14"/>
        <rFont val="Times New Roman"/>
        <family val="1"/>
      </rPr>
      <t>ООО "Водосток"</t>
    </r>
  </si>
  <si>
    <r>
      <t xml:space="preserve">Ремонт кровли ВНС БОС </t>
    </r>
    <r>
      <rPr>
        <b/>
        <sz val="14"/>
        <rFont val="Times New Roman"/>
        <family val="1"/>
      </rPr>
      <t>ООО "Водосток"</t>
    </r>
  </si>
  <si>
    <t>7.2.13</t>
  </si>
  <si>
    <r>
      <t xml:space="preserve">Замена насосного оборудования КНС </t>
    </r>
    <r>
      <rPr>
        <b/>
        <sz val="14"/>
        <rFont val="Times New Roman"/>
        <family val="1"/>
      </rPr>
      <t>ООО "Водосток"</t>
    </r>
  </si>
  <si>
    <r>
      <t xml:space="preserve">Капремонт электродвигателей БОС и КНС </t>
    </r>
    <r>
      <rPr>
        <b/>
        <sz val="14"/>
        <rFont val="Times New Roman"/>
        <family val="1"/>
      </rPr>
      <t>ООО "Водосток"</t>
    </r>
  </si>
  <si>
    <r>
      <t xml:space="preserve">Устранение засоров на канализации в г. Тутаеве и Константиновском СП </t>
    </r>
    <r>
      <rPr>
        <b/>
        <sz val="14"/>
        <rFont val="Times New Roman"/>
        <family val="1"/>
      </rPr>
      <t>ООО "Водосток"</t>
    </r>
  </si>
  <si>
    <t>ежемесячно</t>
  </si>
  <si>
    <r>
      <t xml:space="preserve">Ремонт зданий и помещений КНС 1-7 </t>
    </r>
    <r>
      <rPr>
        <b/>
        <sz val="14"/>
        <rFont val="Times New Roman"/>
        <family val="1"/>
      </rPr>
      <t>ООО "Водосток"</t>
    </r>
  </si>
  <si>
    <r>
      <t xml:space="preserve">Капремонт насосного оборудования КНС 1-8 </t>
    </r>
    <r>
      <rPr>
        <b/>
        <sz val="14"/>
        <rFont val="Times New Roman"/>
        <family val="1"/>
      </rPr>
      <t>ООО "Водосток"</t>
    </r>
  </si>
  <si>
    <r>
      <t xml:space="preserve">Замена запорной арматуры КНС 1-8 </t>
    </r>
    <r>
      <rPr>
        <b/>
        <sz val="14"/>
        <rFont val="Times New Roman"/>
        <family val="1"/>
      </rPr>
      <t>ООО "Водосток"</t>
    </r>
  </si>
  <si>
    <r>
      <t xml:space="preserve">Обследование БОС для реконструкции и модернизации оборудования </t>
    </r>
    <r>
      <rPr>
        <b/>
        <sz val="14"/>
        <rFont val="Times New Roman"/>
        <family val="1"/>
      </rPr>
      <t>ООО "Водосток"</t>
    </r>
  </si>
  <si>
    <r>
      <t xml:space="preserve">Замена сетевого насоса в котельной БОС </t>
    </r>
    <r>
      <rPr>
        <b/>
        <sz val="14"/>
        <rFont val="Times New Roman"/>
        <family val="1"/>
      </rPr>
      <t>ООО "Водосток"</t>
    </r>
  </si>
  <si>
    <t>12.14</t>
  </si>
  <si>
    <t>12.15</t>
  </si>
  <si>
    <r>
      <t xml:space="preserve">Замена теплотрассы котельной БОС </t>
    </r>
    <r>
      <rPr>
        <b/>
        <sz val="14"/>
        <rFont val="Times New Roman"/>
        <family val="1"/>
      </rPr>
      <t>ООО "Водосток"</t>
    </r>
  </si>
  <si>
    <r>
      <t xml:space="preserve">Модернизация вводных и распределительных электрощитов на КНС-1 </t>
    </r>
    <r>
      <rPr>
        <b/>
        <sz val="14"/>
        <rFont val="Times New Roman"/>
        <family val="1"/>
      </rPr>
      <t>ООО "Водосток"</t>
    </r>
  </si>
  <si>
    <r>
      <t xml:space="preserve">Ремонт наружного освещения отстойников БОС </t>
    </r>
    <r>
      <rPr>
        <b/>
        <sz val="14"/>
        <rFont val="Times New Roman"/>
        <family val="1"/>
      </rPr>
      <t>ООО Водосток"</t>
    </r>
  </si>
  <si>
    <r>
      <t xml:space="preserve">Установка термореле на объектах с электрообогревом </t>
    </r>
    <r>
      <rPr>
        <b/>
        <sz val="14"/>
        <rFont val="Times New Roman"/>
        <family val="1"/>
      </rPr>
      <t>ООО "Водосток"</t>
    </r>
  </si>
  <si>
    <r>
      <t xml:space="preserve">Установка управления наружным освещением через фото реле и датчиков движения </t>
    </r>
    <r>
      <rPr>
        <b/>
        <sz val="14"/>
        <rFont val="Times New Roman"/>
        <family val="1"/>
      </rPr>
      <t>ООО "Водосток"</t>
    </r>
  </si>
  <si>
    <r>
      <t xml:space="preserve">Установить систему АСКУЭ автоматического считывания показаний ПУ и контроля нагрузки </t>
    </r>
    <r>
      <rPr>
        <b/>
        <sz val="14"/>
        <rFont val="Times New Roman"/>
        <family val="1"/>
      </rPr>
      <t>ООО "Водосток"</t>
    </r>
  </si>
  <si>
    <r>
      <t xml:space="preserve">Замена светильников на энергосберегающие на БОС и КНС </t>
    </r>
    <r>
      <rPr>
        <b/>
        <sz val="14"/>
        <rFont val="Times New Roman"/>
        <family val="1"/>
      </rPr>
      <t>ООО "Водосток"</t>
    </r>
  </si>
  <si>
    <t>15.12</t>
  </si>
  <si>
    <t>15.15</t>
  </si>
  <si>
    <t>15.16</t>
  </si>
  <si>
    <t>15.17</t>
  </si>
  <si>
    <t>15.18</t>
  </si>
  <si>
    <r>
      <t xml:space="preserve">Ремонт фермы отстойника № 4 БОС </t>
    </r>
    <r>
      <rPr>
        <b/>
        <sz val="14"/>
        <rFont val="Times New Roman"/>
        <family val="1"/>
      </rPr>
      <t>ООО "Водосток"</t>
    </r>
  </si>
  <si>
    <r>
      <t xml:space="preserve">Ремонт плавающего центра отстойника № 25 БОС </t>
    </r>
    <r>
      <rPr>
        <b/>
        <sz val="14"/>
        <rFont val="Times New Roman"/>
        <family val="1"/>
      </rPr>
      <t>ООО "Водосток"</t>
    </r>
  </si>
  <si>
    <r>
      <t xml:space="preserve">Ремонт плавающих центров бункеров отстойников 1, 2 </t>
    </r>
    <r>
      <rPr>
        <b/>
        <sz val="14"/>
        <rFont val="Times New Roman"/>
        <family val="1"/>
      </rPr>
      <t>ООО "Водосток"</t>
    </r>
  </si>
  <si>
    <r>
      <t xml:space="preserve">Замена гребенки на всасывающем патрубке активного ила насосов № 5, 6 ВНС БОС </t>
    </r>
    <r>
      <rPr>
        <b/>
        <sz val="14"/>
        <rFont val="Times New Roman"/>
        <family val="1"/>
      </rPr>
      <t>ООО "Водосток"</t>
    </r>
  </si>
  <si>
    <r>
      <t xml:space="preserve">Установка ЧП на насосы № 1, 2 КНС-3 </t>
    </r>
    <r>
      <rPr>
        <b/>
        <sz val="14"/>
        <rFont val="Times New Roman"/>
        <family val="1"/>
      </rPr>
      <t>ООО "Водосток"</t>
    </r>
  </si>
  <si>
    <r>
      <t xml:space="preserve"> Восстановить ввод № 2 насосной станции 3-го подъема </t>
    </r>
    <r>
      <rPr>
        <b/>
        <sz val="14"/>
        <rFont val="Times New Roman"/>
        <family val="1"/>
      </rPr>
      <t>ООО "Чистая вода"</t>
    </r>
  </si>
  <si>
    <t xml:space="preserve"> Ремонт кровли здания реагентов станции фильтрации</t>
  </si>
  <si>
    <t xml:space="preserve"> Перенапыление кассет, промывка кассет электролизной установки</t>
  </si>
  <si>
    <t>Капитальный ремонт электродвигателей</t>
  </si>
  <si>
    <r>
      <t xml:space="preserve">Изменение схемы эл.снабжения сетевых насосов № 3, 5 на станции 2-го подъема с установкоой ЧП 320кВт и второго трансформатора </t>
    </r>
    <r>
      <rPr>
        <b/>
        <sz val="14"/>
        <rFont val="Times New Roman"/>
        <family val="1"/>
      </rPr>
      <t>ООО "Чистая вода"</t>
    </r>
  </si>
  <si>
    <r>
      <t xml:space="preserve">Замена пожарных гидрантов </t>
    </r>
    <r>
      <rPr>
        <b/>
        <sz val="14"/>
        <rFont val="Times New Roman"/>
        <family val="1"/>
      </rPr>
      <t>ООО "Чистая вода"</t>
    </r>
  </si>
  <si>
    <r>
      <t xml:space="preserve">Устранение утечек на сетях водопровода </t>
    </r>
    <r>
      <rPr>
        <b/>
        <sz val="14"/>
        <rFont val="Times New Roman"/>
        <family val="1"/>
      </rPr>
      <t>ООО "Чистая вода"</t>
    </r>
  </si>
  <si>
    <r>
      <t xml:space="preserve">Замена участков  напорных коллекторов от КНС 1-7 до БОС </t>
    </r>
    <r>
      <rPr>
        <b/>
        <sz val="14"/>
        <rFont val="Times New Roman"/>
        <family val="1"/>
      </rPr>
      <t>ООО "Водосток"</t>
    </r>
  </si>
  <si>
    <t>Заместитель Главы Тутаевского муниципального района по вопросам ЖКХ                         Н.Н. Смирнова</t>
  </si>
  <si>
    <t>исполнитель Л.В. Архиповская   (48533) 23716</t>
  </si>
  <si>
    <t>Капитальный ремонт вакуумного деаэратора ДВ-400</t>
  </si>
  <si>
    <t>Выполнение работ по монтажу и наладке частотного преобразователя на тягодутьевые механизмы водогрейного котла ст. №3</t>
  </si>
  <si>
    <t>Капитальный ремонт солевого приямка №2 Районной котельной</t>
  </si>
  <si>
    <t xml:space="preserve">Экспертиза промышленной безопасности водогрейного котла КВГМ-100 ст.№3 Районной котельной </t>
  </si>
  <si>
    <t>Режимно-наладочные испытания котла ДЕ25-14ГМ ст. №1</t>
  </si>
  <si>
    <t>Режимно-наладочные испытания котла ДЕ25-14ГМ ст. №2</t>
  </si>
  <si>
    <t>Составление паспортов на паропроводы давлением 0,6МПа и 1,3МПа Районной котельной</t>
  </si>
  <si>
    <t xml:space="preserve">Экспертиза промышленной безопасности газопроводов и газового оборудования Районной котельной </t>
  </si>
  <si>
    <t>Выполнение работ по чистке бункера мокрого хранения соли</t>
  </si>
  <si>
    <t>Выполнение работ по чистке буферной емкости канализационных стоков</t>
  </si>
  <si>
    <t>Техническое перевооружение районной котельной г.п. Тутаев с заменой водогрейного котла КВГМ-100 на водогрейный котел производительностью 50 Гкал</t>
  </si>
  <si>
    <t>1.1.10</t>
  </si>
  <si>
    <t>1.1.11</t>
  </si>
  <si>
    <t>1.1.12</t>
  </si>
  <si>
    <t>1.1.13</t>
  </si>
  <si>
    <t>1.1.14</t>
  </si>
  <si>
    <t>1.1.15</t>
  </si>
  <si>
    <t>2.1.7</t>
  </si>
  <si>
    <t>2.1.8</t>
  </si>
  <si>
    <t>Строительство трубопровода магистральной теплотрассы от ТК18 до ТК18А, по ул. Комсомольской</t>
  </si>
  <si>
    <t>Строительство трубопровода магистральной теплотрассы от ТК18А до ТК19, по ул. Комсомольская</t>
  </si>
  <si>
    <t>Капитальный ремонт теплотрассы между ТК13-ТК13.1, по ул. Комсомольская</t>
  </si>
  <si>
    <t>Капитальный ремонт теплотрассы от ТК11 до ж.д. №100, по ул. Комсомольская</t>
  </si>
  <si>
    <t>Ремонт трубопровода теплотрассы от ТК20/1.А до У-20.1.1 по ул. Садовая, в городском парке</t>
  </si>
  <si>
    <t>Ремонт участков  тепловых сетей, после гидравлических испытаний,  собственными силами г. Тутаева (в 2-х трубном исчислении)</t>
  </si>
  <si>
    <t>Строительство трубопровода магистральной теплотрассы от ТК17 до ТК18, у жилого дома № 65, по ул. Комсомольской</t>
  </si>
  <si>
    <t xml:space="preserve"> Ремонт трубопровода теплотрассы от ТК-А6.3 по ул. Моторостроителей, № 73 до ТК у ж.д. № 12 по проспекту 50-летия Победы</t>
  </si>
  <si>
    <t>Техническое обследование несущих и ограждающих строительных конструкций ЦТП-5 (техническое освидетельствование)</t>
  </si>
  <si>
    <t>Восстановление изоляции надземных  трубопроводов  тепловых сетей        г. Тутаева</t>
  </si>
  <si>
    <t xml:space="preserve">ед. </t>
  </si>
  <si>
    <t>Профилактика и ремонт запорной арматуры</t>
  </si>
  <si>
    <t>Чебаковское с/п</t>
  </si>
  <si>
    <t>Артемьевское с/п</t>
  </si>
  <si>
    <t>Замена глубинных насосов в с. Пшеничище</t>
  </si>
  <si>
    <t>с. Пшеничище</t>
  </si>
  <si>
    <t>Замена глубинных насосов Чебаково, Никульское</t>
  </si>
  <si>
    <t>8.1.1</t>
  </si>
  <si>
    <t>11.2.1.1</t>
  </si>
  <si>
    <r>
      <t xml:space="preserve">Ремонт канализационных колодцев г.Тутаев, Константиновское СП            </t>
    </r>
    <r>
      <rPr>
        <b/>
        <sz val="14"/>
        <rFont val="Times New Roman"/>
        <family val="1"/>
      </rPr>
      <t>ООО "Водосток"</t>
    </r>
  </si>
  <si>
    <r>
      <t xml:space="preserve">Замена экранного насоса № 4 в котельной на насос СМ 100-65-200              </t>
    </r>
    <r>
      <rPr>
        <b/>
        <sz val="14"/>
        <rFont val="Times New Roman"/>
        <family val="1"/>
      </rPr>
      <t>ООО "Чистая вода"</t>
    </r>
  </si>
  <si>
    <t>Сводные параметры плана подготовки к ОЗП на 2020/ 2021 годов</t>
  </si>
  <si>
    <t>Ремонт участка прямого трубопровода греющей воды Ду400мм, от прямого коллектора тепловой сети</t>
  </si>
  <si>
    <t>Директор МБУ "Центр управления ЖКК ТМР"                          С.В. Ряжских</t>
  </si>
  <si>
    <t>Замена КИП котла КВ -Г-2,5-95 котельной п. Никульское</t>
  </si>
  <si>
    <t>Замена котла КВГМ - 1,0 котельной п. Чебаково</t>
  </si>
  <si>
    <t>Замена котла КВ-Г-2,5 - 95 котельной п. Никульское</t>
  </si>
  <si>
    <t>Ремонт котла ДЕ-25-14 котельной п. Константиновский</t>
  </si>
  <si>
    <t>Диагностика/замена запорной арматуры котла ДЕ-25-14 котельной п. Константиновский</t>
  </si>
  <si>
    <t>Поверка КИП котла ДЕ-25-14 котельной п. Константиновский</t>
  </si>
  <si>
    <t>Ремонт котла ДКВР-10-13 котельной п. Константиновский</t>
  </si>
  <si>
    <t>Приложение 1</t>
  </si>
  <si>
    <t xml:space="preserve">к Постановлению Администрации </t>
  </si>
  <si>
    <t>Тутаевского муниципального района</t>
  </si>
  <si>
    <t>от 11.09.2020 №603-п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</si>
</sst>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  <numFmt numFmtId="185" formatCode="0.000000"/>
    <numFmt numFmtId="186" formatCode="#,##0.0000"/>
    <numFmt numFmtId="187" formatCode="0.0000000"/>
    <numFmt numFmtId="188" formatCode="0.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6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5F8"/>
        <bgColor indexed="64"/>
      </patternFill>
    </fill>
    <fill>
      <patternFill patternType="solid">
        <fgColor rgb="FFFFEBFA"/>
        <bgColor indexed="64"/>
      </patternFill>
    </fill>
    <fill>
      <patternFill patternType="solid">
        <fgColor rgb="FFD2F8F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5" fontId="5" fillId="36" borderId="10" xfId="0" applyNumberFormat="1" applyFont="1" applyFill="1" applyBorder="1" applyAlignment="1">
      <alignment horizontal="center" vertical="center" wrapText="1"/>
    </xf>
    <xf numFmtId="175" fontId="5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7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36" borderId="10" xfId="0" applyNumberFormat="1" applyFont="1" applyFill="1" applyBorder="1" applyAlignment="1">
      <alignment horizontal="center" vertical="center" wrapText="1"/>
    </xf>
    <xf numFmtId="177" fontId="6" fillId="36" borderId="10" xfId="0" applyNumberFormat="1" applyFont="1" applyFill="1" applyBorder="1" applyAlignment="1">
      <alignment horizontal="center" vertical="center"/>
    </xf>
    <xf numFmtId="175" fontId="6" fillId="36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8" fillId="36" borderId="10" xfId="0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center" vertical="center" wrapText="1"/>
    </xf>
    <xf numFmtId="177" fontId="6" fillId="36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4" fillId="36" borderId="12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5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top" wrapText="1"/>
    </xf>
    <xf numFmtId="177" fontId="5" fillId="36" borderId="10" xfId="0" applyNumberFormat="1" applyFont="1" applyFill="1" applyBorder="1" applyAlignment="1">
      <alignment horizontal="center" vertical="top" wrapText="1"/>
    </xf>
    <xf numFmtId="177" fontId="5" fillId="36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0" fontId="8" fillId="37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176" fontId="6" fillId="36" borderId="10" xfId="0" applyNumberFormat="1" applyFont="1" applyFill="1" applyBorder="1" applyAlignment="1">
      <alignment horizontal="center" vertical="center" wrapText="1"/>
    </xf>
    <xf numFmtId="177" fontId="5" fillId="0" borderId="24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5" fontId="5" fillId="0" borderId="25" xfId="0" applyNumberFormat="1" applyFont="1" applyBorder="1" applyAlignment="1">
      <alignment horizontal="center" vertical="center" wrapText="1"/>
    </xf>
    <xf numFmtId="177" fontId="6" fillId="36" borderId="25" xfId="0" applyNumberFormat="1" applyFont="1" applyFill="1" applyBorder="1" applyAlignment="1">
      <alignment horizontal="center" vertical="center" wrapText="1"/>
    </xf>
    <xf numFmtId="175" fontId="5" fillId="36" borderId="25" xfId="0" applyNumberFormat="1" applyFont="1" applyFill="1" applyBorder="1" applyAlignment="1">
      <alignment horizontal="center" vertical="center" wrapText="1"/>
    </xf>
    <xf numFmtId="177" fontId="6" fillId="36" borderId="25" xfId="0" applyNumberFormat="1" applyFont="1" applyFill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/>
    </xf>
    <xf numFmtId="177" fontId="5" fillId="36" borderId="25" xfId="0" applyNumberFormat="1" applyFont="1" applyFill="1" applyBorder="1" applyAlignment="1">
      <alignment horizontal="center" vertical="center" wrapText="1"/>
    </xf>
    <xf numFmtId="175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5" fontId="5" fillId="0" borderId="28" xfId="0" applyNumberFormat="1" applyFont="1" applyBorder="1" applyAlignment="1">
      <alignment horizontal="center" vertical="center" wrapText="1"/>
    </xf>
    <xf numFmtId="177" fontId="6" fillId="36" borderId="28" xfId="0" applyNumberFormat="1" applyFont="1" applyFill="1" applyBorder="1" applyAlignment="1">
      <alignment horizontal="center" vertical="center" wrapText="1"/>
    </xf>
    <xf numFmtId="175" fontId="5" fillId="36" borderId="28" xfId="0" applyNumberFormat="1" applyFont="1" applyFill="1" applyBorder="1" applyAlignment="1">
      <alignment horizontal="center" vertical="center" wrapText="1"/>
    </xf>
    <xf numFmtId="175" fontId="5" fillId="0" borderId="28" xfId="0" applyNumberFormat="1" applyFont="1" applyBorder="1" applyAlignment="1">
      <alignment horizontal="center" vertical="top" wrapText="1"/>
    </xf>
    <xf numFmtId="176" fontId="6" fillId="36" borderId="28" xfId="0" applyNumberFormat="1" applyFont="1" applyFill="1" applyBorder="1" applyAlignment="1">
      <alignment horizontal="center" vertical="top" wrapText="1"/>
    </xf>
    <xf numFmtId="177" fontId="6" fillId="36" borderId="28" xfId="0" applyNumberFormat="1" applyFont="1" applyFill="1" applyBorder="1" applyAlignment="1">
      <alignment horizontal="center" vertical="center"/>
    </xf>
    <xf numFmtId="177" fontId="5" fillId="36" borderId="28" xfId="0" applyNumberFormat="1" applyFont="1" applyFill="1" applyBorder="1" applyAlignment="1">
      <alignment horizontal="center" vertical="distributed"/>
    </xf>
    <xf numFmtId="177" fontId="6" fillId="36" borderId="28" xfId="0" applyNumberFormat="1" applyFont="1" applyFill="1" applyBorder="1" applyAlignment="1">
      <alignment horizontal="center" vertical="distributed"/>
    </xf>
    <xf numFmtId="177" fontId="6" fillId="0" borderId="28" xfId="0" applyNumberFormat="1" applyFont="1" applyBorder="1" applyAlignment="1">
      <alignment horizontal="center"/>
    </xf>
    <xf numFmtId="177" fontId="5" fillId="36" borderId="28" xfId="0" applyNumberFormat="1" applyFont="1" applyFill="1" applyBorder="1" applyAlignment="1">
      <alignment horizontal="center" vertical="center" wrapText="1"/>
    </xf>
    <xf numFmtId="175" fontId="5" fillId="0" borderId="28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0" fontId="8" fillId="38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6" borderId="31" xfId="0" applyFont="1" applyFill="1" applyBorder="1" applyAlignment="1">
      <alignment horizontal="center" vertical="center"/>
    </xf>
    <xf numFmtId="175" fontId="13" fillId="36" borderId="28" xfId="0" applyNumberFormat="1" applyFont="1" applyFill="1" applyBorder="1" applyAlignment="1">
      <alignment horizontal="center" vertical="center" wrapText="1"/>
    </xf>
    <xf numFmtId="49" fontId="14" fillId="36" borderId="28" xfId="0" applyNumberFormat="1" applyFont="1" applyFill="1" applyBorder="1" applyAlignment="1">
      <alignment horizontal="center" vertical="center"/>
    </xf>
    <xf numFmtId="177" fontId="3" fillId="36" borderId="28" xfId="0" applyNumberFormat="1" applyFont="1" applyFill="1" applyBorder="1" applyAlignment="1">
      <alignment horizontal="center" vertical="center" wrapText="1"/>
    </xf>
    <xf numFmtId="177" fontId="14" fillId="36" borderId="28" xfId="0" applyNumberFormat="1" applyFont="1" applyFill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/>
    </xf>
    <xf numFmtId="177" fontId="14" fillId="36" borderId="28" xfId="0" applyNumberFormat="1" applyFont="1" applyFill="1" applyBorder="1" applyAlignment="1">
      <alignment horizontal="center" vertical="center" wrapText="1"/>
    </xf>
    <xf numFmtId="177" fontId="11" fillId="36" borderId="28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wrapText="1"/>
    </xf>
    <xf numFmtId="177" fontId="3" fillId="0" borderId="28" xfId="0" applyNumberFormat="1" applyFont="1" applyBorder="1" applyAlignment="1">
      <alignment horizontal="center" wrapText="1"/>
    </xf>
    <xf numFmtId="177" fontId="14" fillId="0" borderId="28" xfId="0" applyNumberFormat="1" applyFont="1" applyBorder="1" applyAlignment="1">
      <alignment horizontal="center" wrapText="1"/>
    </xf>
    <xf numFmtId="0" fontId="6" fillId="37" borderId="11" xfId="0" applyFont="1" applyFill="1" applyBorder="1" applyAlignment="1">
      <alignment horizontal="left" wrapText="1"/>
    </xf>
    <xf numFmtId="175" fontId="6" fillId="36" borderId="10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175" fontId="6" fillId="36" borderId="10" xfId="0" applyNumberFormat="1" applyFont="1" applyFill="1" applyBorder="1" applyAlignment="1">
      <alignment horizontal="center" vertical="top" wrapText="1"/>
    </xf>
    <xf numFmtId="175" fontId="5" fillId="0" borderId="13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 horizontal="center"/>
    </xf>
    <xf numFmtId="177" fontId="14" fillId="0" borderId="34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177" fontId="3" fillId="0" borderId="34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9" borderId="11" xfId="0" applyFont="1" applyFill="1" applyBorder="1" applyAlignment="1">
      <alignment horizontal="left" vertical="center" wrapText="1"/>
    </xf>
    <xf numFmtId="174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174" fontId="5" fillId="0" borderId="11" xfId="0" applyNumberFormat="1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/>
      <protection locked="0"/>
    </xf>
    <xf numFmtId="175" fontId="52" fillId="0" borderId="38" xfId="0" applyNumberFormat="1" applyFont="1" applyBorder="1" applyAlignment="1" applyProtection="1">
      <alignment horizontal="center" vertical="center"/>
      <protection locked="0"/>
    </xf>
    <xf numFmtId="0" fontId="52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 applyProtection="1">
      <alignment horizontal="center" vertical="center"/>
      <protection locked="0"/>
    </xf>
    <xf numFmtId="0" fontId="52" fillId="40" borderId="39" xfId="0" applyFont="1" applyFill="1" applyBorder="1" applyAlignment="1" applyProtection="1">
      <alignment horizontal="center" vertical="center"/>
      <protection locked="0"/>
    </xf>
    <xf numFmtId="175" fontId="52" fillId="40" borderId="39" xfId="0" applyNumberFormat="1" applyFont="1" applyFill="1" applyBorder="1" applyAlignment="1" applyProtection="1">
      <alignment horizontal="center" vertical="center"/>
      <protection hidden="1" locked="0"/>
    </xf>
    <xf numFmtId="175" fontId="52" fillId="4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5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52" fillId="40" borderId="38" xfId="0" applyFont="1" applyFill="1" applyBorder="1" applyAlignment="1" applyProtection="1">
      <alignment horizontal="center" vertical="center"/>
      <protection locked="0"/>
    </xf>
    <xf numFmtId="175" fontId="52" fillId="40" borderId="38" xfId="0" applyNumberFormat="1" applyFont="1" applyFill="1" applyBorder="1" applyAlignment="1" applyProtection="1">
      <alignment horizontal="center" vertical="center"/>
      <protection locked="0"/>
    </xf>
    <xf numFmtId="0" fontId="52" fillId="40" borderId="37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2" fillId="0" borderId="43" xfId="0" applyFont="1" applyBorder="1" applyAlignment="1">
      <alignment horizontal="center" vertical="center" wrapText="1"/>
    </xf>
    <xf numFmtId="183" fontId="52" fillId="40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locked="0"/>
    </xf>
    <xf numFmtId="2" fontId="5" fillId="0" borderId="10" xfId="0" applyNumberFormat="1" applyFont="1" applyBorder="1" applyAlignment="1">
      <alignment horizontal="center"/>
    </xf>
    <xf numFmtId="49" fontId="5" fillId="36" borderId="12" xfId="0" applyNumberFormat="1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horizontal="center" vertical="center"/>
    </xf>
    <xf numFmtId="177" fontId="6" fillId="36" borderId="25" xfId="0" applyNumberFormat="1" applyFont="1" applyFill="1" applyBorder="1" applyAlignment="1">
      <alignment horizontal="center" wrapText="1"/>
    </xf>
    <xf numFmtId="177" fontId="6" fillId="36" borderId="10" xfId="0" applyNumberFormat="1" applyFont="1" applyFill="1" applyBorder="1" applyAlignment="1">
      <alignment horizontal="center"/>
    </xf>
    <xf numFmtId="177" fontId="6" fillId="36" borderId="25" xfId="0" applyNumberFormat="1" applyFont="1" applyFill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5" fontId="5" fillId="36" borderId="10" xfId="0" applyNumberFormat="1" applyFont="1" applyFill="1" applyBorder="1" applyAlignment="1">
      <alignment horizontal="center" wrapText="1"/>
    </xf>
    <xf numFmtId="175" fontId="5" fillId="36" borderId="25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176" fontId="6" fillId="36" borderId="25" xfId="0" applyNumberFormat="1" applyFont="1" applyFill="1" applyBorder="1" applyAlignment="1">
      <alignment horizontal="center" vertical="center" wrapText="1"/>
    </xf>
    <xf numFmtId="177" fontId="5" fillId="36" borderId="25" xfId="0" applyNumberFormat="1" applyFont="1" applyFill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 wrapText="1"/>
    </xf>
    <xf numFmtId="177" fontId="11" fillId="0" borderId="34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77" fontId="14" fillId="0" borderId="34" xfId="0" applyNumberFormat="1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42" borderId="11" xfId="0" applyFont="1" applyFill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76" fontId="6" fillId="36" borderId="10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6" fontId="6" fillId="0" borderId="25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vertical="center" wrapText="1"/>
    </xf>
    <xf numFmtId="177" fontId="11" fillId="0" borderId="28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6" fillId="40" borderId="10" xfId="0" applyFont="1" applyFill="1" applyBorder="1" applyAlignment="1" applyProtection="1">
      <alignment horizontal="left" vertical="center" wrapText="1"/>
      <protection locked="0"/>
    </xf>
    <xf numFmtId="2" fontId="6" fillId="0" borderId="45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44" borderId="11" xfId="0" applyFont="1" applyFill="1" applyBorder="1" applyAlignment="1">
      <alignment horizontal="left" vertical="center" wrapText="1"/>
    </xf>
    <xf numFmtId="186" fontId="52" fillId="40" borderId="38" xfId="0" applyNumberFormat="1" applyFont="1" applyFill="1" applyBorder="1" applyAlignment="1" applyProtection="1">
      <alignment horizontal="center" vertical="center"/>
      <protection hidden="1" locked="0"/>
    </xf>
    <xf numFmtId="175" fontId="6" fillId="37" borderId="10" xfId="0" applyNumberFormat="1" applyFont="1" applyFill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177" fontId="11" fillId="36" borderId="28" xfId="0" applyNumberFormat="1" applyFont="1" applyFill="1" applyBorder="1" applyAlignment="1">
      <alignment horizontal="center" vertical="center" wrapText="1"/>
    </xf>
    <xf numFmtId="177" fontId="5" fillId="37" borderId="11" xfId="0" applyNumberFormat="1" applyFont="1" applyFill="1" applyBorder="1" applyAlignment="1">
      <alignment horizontal="center" vertical="center"/>
    </xf>
    <xf numFmtId="177" fontId="6" fillId="37" borderId="11" xfId="0" applyNumberFormat="1" applyFont="1" applyFill="1" applyBorder="1" applyAlignment="1">
      <alignment horizontal="center" vertical="center"/>
    </xf>
    <xf numFmtId="175" fontId="6" fillId="37" borderId="11" xfId="0" applyNumberFormat="1" applyFont="1" applyFill="1" applyBorder="1" applyAlignment="1">
      <alignment horizontal="center" vertical="center"/>
    </xf>
    <xf numFmtId="175" fontId="5" fillId="37" borderId="10" xfId="0" applyNumberFormat="1" applyFont="1" applyFill="1" applyBorder="1" applyAlignment="1">
      <alignment horizontal="center" vertical="center"/>
    </xf>
    <xf numFmtId="175" fontId="5" fillId="37" borderId="10" xfId="0" applyNumberFormat="1" applyFont="1" applyFill="1" applyBorder="1" applyAlignment="1">
      <alignment horizontal="center" vertical="center" wrapText="1"/>
    </xf>
    <xf numFmtId="175" fontId="6" fillId="37" borderId="10" xfId="0" applyNumberFormat="1" applyFont="1" applyFill="1" applyBorder="1" applyAlignment="1">
      <alignment horizontal="center" vertical="center"/>
    </xf>
    <xf numFmtId="175" fontId="5" fillId="37" borderId="11" xfId="0" applyNumberFormat="1" applyFont="1" applyFill="1" applyBorder="1" applyAlignment="1">
      <alignment horizontal="center" vertical="center"/>
    </xf>
    <xf numFmtId="177" fontId="6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75" fontId="6" fillId="37" borderId="10" xfId="0" applyNumberFormat="1" applyFont="1" applyFill="1" applyBorder="1" applyAlignment="1">
      <alignment horizontal="center"/>
    </xf>
    <xf numFmtId="176" fontId="5" fillId="37" borderId="10" xfId="0" applyNumberFormat="1" applyFont="1" applyFill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 wrapText="1"/>
    </xf>
    <xf numFmtId="174" fontId="5" fillId="37" borderId="10" xfId="0" applyNumberFormat="1" applyFont="1" applyFill="1" applyBorder="1" applyAlignment="1">
      <alignment horizontal="center" vertical="center"/>
    </xf>
    <xf numFmtId="174" fontId="6" fillId="37" borderId="10" xfId="0" applyNumberFormat="1" applyFont="1" applyFill="1" applyBorder="1" applyAlignment="1">
      <alignment horizontal="center" vertical="center"/>
    </xf>
    <xf numFmtId="175" fontId="6" fillId="37" borderId="10" xfId="0" applyNumberFormat="1" applyFont="1" applyFill="1" applyBorder="1" applyAlignment="1">
      <alignment horizontal="center" vertical="top" wrapText="1"/>
    </xf>
    <xf numFmtId="175" fontId="14" fillId="0" borderId="37" xfId="0" applyNumberFormat="1" applyFont="1" applyBorder="1" applyAlignment="1">
      <alignment horizontal="center" vertical="center"/>
    </xf>
    <xf numFmtId="0" fontId="52" fillId="37" borderId="38" xfId="0" applyFont="1" applyFill="1" applyBorder="1" applyAlignment="1" applyProtection="1">
      <alignment horizontal="center" vertical="center"/>
      <protection locked="0"/>
    </xf>
    <xf numFmtId="0" fontId="52" fillId="37" borderId="39" xfId="0" applyFont="1" applyFill="1" applyBorder="1" applyAlignment="1" applyProtection="1">
      <alignment horizontal="center" vertical="center"/>
      <protection locked="0"/>
    </xf>
    <xf numFmtId="2" fontId="52" fillId="37" borderId="39" xfId="0" applyNumberFormat="1" applyFont="1" applyFill="1" applyBorder="1" applyAlignment="1" applyProtection="1">
      <alignment horizontal="center" vertical="center"/>
      <protection locked="0"/>
    </xf>
    <xf numFmtId="175" fontId="52" fillId="37" borderId="38" xfId="0" applyNumberFormat="1" applyFont="1" applyFill="1" applyBorder="1" applyAlignment="1" applyProtection="1">
      <alignment horizontal="center" vertical="center"/>
      <protection locked="0"/>
    </xf>
    <xf numFmtId="175" fontId="52" fillId="37" borderId="38" xfId="0" applyNumberFormat="1" applyFont="1" applyFill="1" applyBorder="1" applyAlignment="1" applyProtection="1">
      <alignment horizontal="center" vertical="center"/>
      <protection hidden="1" locked="0"/>
    </xf>
    <xf numFmtId="175" fontId="5" fillId="0" borderId="15" xfId="0" applyNumberFormat="1" applyFont="1" applyBorder="1" applyAlignment="1">
      <alignment horizontal="center" vertical="center"/>
    </xf>
    <xf numFmtId="2" fontId="5" fillId="37" borderId="11" xfId="0" applyNumberFormat="1" applyFont="1" applyFill="1" applyBorder="1" applyAlignment="1">
      <alignment horizontal="center" vertical="center"/>
    </xf>
    <xf numFmtId="174" fontId="5" fillId="37" borderId="1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vertical="center" wrapText="1"/>
    </xf>
    <xf numFmtId="0" fontId="5" fillId="45" borderId="10" xfId="0" applyFont="1" applyFill="1" applyBorder="1" applyAlignment="1">
      <alignment horizontal="left" vertical="center" wrapText="1"/>
    </xf>
    <xf numFmtId="176" fontId="3" fillId="36" borderId="28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 wrapText="1"/>
    </xf>
    <xf numFmtId="175" fontId="4" fillId="36" borderId="28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5" fontId="3" fillId="0" borderId="12" xfId="0" applyNumberFormat="1" applyFont="1" applyBorder="1" applyAlignment="1">
      <alignment horizontal="center" vertical="center"/>
    </xf>
    <xf numFmtId="0" fontId="54" fillId="40" borderId="27" xfId="0" applyFont="1" applyFill="1" applyBorder="1" applyAlignment="1">
      <alignment horizontal="center" vertical="center" wrapText="1"/>
    </xf>
    <xf numFmtId="0" fontId="54" fillId="4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5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2" fillId="0" borderId="41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2" fillId="0" borderId="6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5"/>
  <sheetViews>
    <sheetView tabSelected="1" view="pageBreakPreview" zoomScale="70" zoomScaleNormal="70" zoomScaleSheetLayoutView="70" zoomScalePageLayoutView="0" workbookViewId="0" topLeftCell="A1">
      <pane xSplit="10" topLeftCell="K1" activePane="topRight" state="frozen"/>
      <selection pane="topLeft" activeCell="A1" sqref="A1"/>
      <selection pane="topRight" activeCell="B3" sqref="B3"/>
    </sheetView>
  </sheetViews>
  <sheetFormatPr defaultColWidth="9.00390625" defaultRowHeight="12.75"/>
  <cols>
    <col min="1" max="1" width="9.25390625" style="1" customWidth="1"/>
    <col min="2" max="2" width="84.25390625" style="1" customWidth="1"/>
    <col min="3" max="3" width="9.75390625" style="1" customWidth="1"/>
    <col min="4" max="4" width="13.25390625" style="1" customWidth="1"/>
    <col min="5" max="5" width="18.875" style="1" customWidth="1"/>
    <col min="6" max="6" width="11.375" style="1" customWidth="1"/>
    <col min="7" max="7" width="15.875" style="1" customWidth="1"/>
    <col min="8" max="8" width="18.00390625" style="1" customWidth="1"/>
    <col min="9" max="9" width="13.625" style="1" customWidth="1"/>
    <col min="10" max="11" width="11.875" style="1" customWidth="1"/>
    <col min="12" max="12" width="11.375" style="1" customWidth="1"/>
    <col min="13" max="13" width="9.125" style="1" customWidth="1"/>
    <col min="14" max="14" width="12.375" style="1" customWidth="1"/>
    <col min="15" max="16384" width="9.125" style="1" customWidth="1"/>
  </cols>
  <sheetData>
    <row r="1" spans="2:10" ht="21" customHeight="1">
      <c r="B1" s="6"/>
      <c r="G1" s="314" t="s">
        <v>582</v>
      </c>
      <c r="H1" s="314"/>
      <c r="I1" s="6"/>
      <c r="J1" s="6"/>
    </row>
    <row r="2" spans="1:11" ht="39.75" customHeight="1">
      <c r="A2" s="109"/>
      <c r="B2" s="110"/>
      <c r="C2" s="109"/>
      <c r="D2" s="109"/>
      <c r="G2" s="295" t="s">
        <v>583</v>
      </c>
      <c r="H2" s="295"/>
      <c r="I2" s="295"/>
      <c r="J2" s="295"/>
      <c r="K2" s="102"/>
    </row>
    <row r="3" spans="1:11" ht="42" customHeight="1">
      <c r="A3" s="109"/>
      <c r="B3" s="110"/>
      <c r="C3" s="109"/>
      <c r="D3" s="109"/>
      <c r="G3" s="313" t="s">
        <v>584</v>
      </c>
      <c r="H3" s="313"/>
      <c r="I3" s="6"/>
      <c r="J3" s="6"/>
      <c r="K3" s="6"/>
    </row>
    <row r="4" spans="2:11" ht="18.75">
      <c r="B4" s="6"/>
      <c r="G4" s="296" t="s">
        <v>585</v>
      </c>
      <c r="H4" s="296"/>
      <c r="I4" s="6"/>
      <c r="J4" s="6"/>
      <c r="K4" s="6"/>
    </row>
    <row r="5" spans="9:11" ht="18.75">
      <c r="I5" s="6"/>
      <c r="J5" s="6"/>
      <c r="K5" s="6"/>
    </row>
    <row r="6" spans="9:11" ht="18.75">
      <c r="I6" s="6"/>
      <c r="J6" s="6"/>
      <c r="K6" s="6"/>
    </row>
    <row r="7" spans="1:10" ht="27.75" customHeight="1">
      <c r="A7" s="297" t="s">
        <v>104</v>
      </c>
      <c r="B7" s="297"/>
      <c r="C7" s="297"/>
      <c r="D7" s="297"/>
      <c r="E7" s="297"/>
      <c r="F7" s="297"/>
      <c r="G7" s="297"/>
      <c r="H7" s="297"/>
      <c r="I7" s="297"/>
      <c r="J7" s="297"/>
    </row>
    <row r="8" spans="1:10" s="4" customFormat="1" ht="40.5" customHeight="1">
      <c r="A8" s="298" t="s">
        <v>105</v>
      </c>
      <c r="B8" s="298"/>
      <c r="C8" s="298"/>
      <c r="D8" s="298"/>
      <c r="E8" s="298"/>
      <c r="F8" s="298"/>
      <c r="G8" s="298"/>
      <c r="H8" s="298"/>
      <c r="I8" s="298"/>
      <c r="J8" s="298"/>
    </row>
    <row r="9" spans="1:10" ht="27.75" customHeight="1">
      <c r="A9" s="299" t="s">
        <v>385</v>
      </c>
      <c r="B9" s="299"/>
      <c r="C9" s="299"/>
      <c r="D9" s="299"/>
      <c r="E9" s="299"/>
      <c r="F9" s="299"/>
      <c r="G9" s="299"/>
      <c r="H9" s="299"/>
      <c r="I9" s="299"/>
      <c r="J9" s="299"/>
    </row>
    <row r="10" spans="2:10" ht="17.25" customHeight="1" thickBot="1">
      <c r="B10" s="300"/>
      <c r="C10" s="300"/>
      <c r="D10" s="300"/>
      <c r="E10" s="300"/>
      <c r="F10" s="300"/>
      <c r="G10" s="300"/>
      <c r="H10" s="300"/>
      <c r="I10" s="57"/>
      <c r="J10" s="57"/>
    </row>
    <row r="11" spans="1:11" s="2" customFormat="1" ht="48.75" customHeight="1">
      <c r="A11" s="309" t="s">
        <v>6</v>
      </c>
      <c r="B11" s="305" t="s">
        <v>0</v>
      </c>
      <c r="C11" s="307" t="s">
        <v>1</v>
      </c>
      <c r="D11" s="301" t="s">
        <v>36</v>
      </c>
      <c r="E11" s="307" t="s">
        <v>39</v>
      </c>
      <c r="F11" s="312" t="s">
        <v>37</v>
      </c>
      <c r="G11" s="312"/>
      <c r="H11" s="312"/>
      <c r="I11" s="303" t="s">
        <v>45</v>
      </c>
      <c r="J11" s="304"/>
      <c r="K11" s="293" t="s">
        <v>103</v>
      </c>
    </row>
    <row r="12" spans="1:11" s="2" customFormat="1" ht="146.25" customHeight="1" thickBot="1">
      <c r="A12" s="310"/>
      <c r="B12" s="306"/>
      <c r="C12" s="308"/>
      <c r="D12" s="302"/>
      <c r="E12" s="311"/>
      <c r="F12" s="80" t="s">
        <v>38</v>
      </c>
      <c r="G12" s="80" t="s">
        <v>34</v>
      </c>
      <c r="H12" s="80" t="s">
        <v>2</v>
      </c>
      <c r="I12" s="80" t="s">
        <v>46</v>
      </c>
      <c r="J12" s="81" t="s">
        <v>47</v>
      </c>
      <c r="K12" s="294"/>
    </row>
    <row r="13" spans="1:11" s="3" customFormat="1" ht="24" customHeight="1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7">
        <v>10</v>
      </c>
      <c r="K13" s="87">
        <v>11</v>
      </c>
    </row>
    <row r="14" spans="1:11" s="3" customFormat="1" ht="29.25" customHeight="1">
      <c r="A14" s="179" t="s">
        <v>13</v>
      </c>
      <c r="B14" s="82" t="s">
        <v>322</v>
      </c>
      <c r="C14" s="71" t="s">
        <v>4</v>
      </c>
      <c r="D14" s="83">
        <v>32</v>
      </c>
      <c r="E14" s="161">
        <f>E17+E33+E50+E83</f>
        <v>55437.816999999995</v>
      </c>
      <c r="F14" s="83"/>
      <c r="G14" s="84">
        <f>G50</f>
        <v>10320</v>
      </c>
      <c r="H14" s="161">
        <f>H17+H33+H50+H83</f>
        <v>44992.816999999995</v>
      </c>
      <c r="I14" s="84"/>
      <c r="J14" s="115"/>
      <c r="K14" s="126"/>
    </row>
    <row r="15" spans="1:11" s="3" customFormat="1" ht="29.25" customHeight="1">
      <c r="A15" s="72"/>
      <c r="B15" s="37" t="s">
        <v>18</v>
      </c>
      <c r="C15" s="31" t="s">
        <v>4</v>
      </c>
      <c r="D15" s="39">
        <v>30</v>
      </c>
      <c r="E15" s="161">
        <f>E17+E50+E83</f>
        <v>55085.117</v>
      </c>
      <c r="F15" s="103"/>
      <c r="G15" s="84">
        <f>G50</f>
        <v>10320</v>
      </c>
      <c r="H15" s="161">
        <f>H17+H50+H83</f>
        <v>44640.117</v>
      </c>
      <c r="I15" s="13"/>
      <c r="J15" s="116"/>
      <c r="K15" s="127"/>
    </row>
    <row r="16" spans="1:11" s="3" customFormat="1" ht="29.25" customHeight="1">
      <c r="A16" s="72"/>
      <c r="B16" s="65" t="s">
        <v>19</v>
      </c>
      <c r="C16" s="10" t="s">
        <v>4</v>
      </c>
      <c r="D16" s="27">
        <v>12</v>
      </c>
      <c r="E16" s="11">
        <f>E17+E50+E33+E83</f>
        <v>55437.816999999995</v>
      </c>
      <c r="F16" s="27"/>
      <c r="G16" s="84">
        <f>G50</f>
        <v>10320</v>
      </c>
      <c r="H16" s="161">
        <f>H17+H50+H33+H83</f>
        <v>44992.816999999995</v>
      </c>
      <c r="I16" s="14"/>
      <c r="J16" s="117"/>
      <c r="K16" s="128"/>
    </row>
    <row r="17" spans="1:11" s="3" customFormat="1" ht="29.25" customHeight="1">
      <c r="A17" s="113" t="s">
        <v>227</v>
      </c>
      <c r="B17" s="284" t="s">
        <v>323</v>
      </c>
      <c r="C17" s="10" t="s">
        <v>4</v>
      </c>
      <c r="D17" s="27"/>
      <c r="E17" s="161">
        <f>E18+E19+E20+E21+E22+E23+E24+E25+E26+E27+E28+E29+E30+E31+E32</f>
        <v>44283.117</v>
      </c>
      <c r="F17" s="27"/>
      <c r="G17" s="14"/>
      <c r="H17" s="161">
        <f>H18+H19+H20+H21+H22+H23+H24+H25+H26+H27+H28+H29+H30+H31+H32</f>
        <v>44283.117</v>
      </c>
      <c r="I17" s="14"/>
      <c r="J17" s="117"/>
      <c r="K17" s="128"/>
    </row>
    <row r="18" spans="1:11" s="3" customFormat="1" ht="42" customHeight="1">
      <c r="A18" s="108" t="s">
        <v>324</v>
      </c>
      <c r="B18" s="47" t="s">
        <v>573</v>
      </c>
      <c r="C18" s="12" t="s">
        <v>4</v>
      </c>
      <c r="D18" s="103">
        <v>1</v>
      </c>
      <c r="E18" s="100">
        <v>673.106</v>
      </c>
      <c r="F18" s="103"/>
      <c r="G18" s="13"/>
      <c r="H18" s="265">
        <v>673.106</v>
      </c>
      <c r="I18" s="13" t="s">
        <v>134</v>
      </c>
      <c r="J18" s="116" t="s">
        <v>144</v>
      </c>
      <c r="K18" s="256" t="s">
        <v>106</v>
      </c>
    </row>
    <row r="19" spans="1:11" s="3" customFormat="1" ht="39" customHeight="1">
      <c r="A19" s="108" t="s">
        <v>325</v>
      </c>
      <c r="B19" s="47" t="s">
        <v>532</v>
      </c>
      <c r="C19" s="12" t="s">
        <v>4</v>
      </c>
      <c r="D19" s="103">
        <v>2</v>
      </c>
      <c r="E19" s="100">
        <v>743.963</v>
      </c>
      <c r="F19" s="27"/>
      <c r="G19" s="14"/>
      <c r="H19" s="265">
        <v>743.963</v>
      </c>
      <c r="I19" s="13" t="s">
        <v>118</v>
      </c>
      <c r="J19" s="116" t="s">
        <v>144</v>
      </c>
      <c r="K19" s="256" t="s">
        <v>106</v>
      </c>
    </row>
    <row r="20" spans="1:11" s="3" customFormat="1" ht="42" customHeight="1">
      <c r="A20" s="108" t="s">
        <v>326</v>
      </c>
      <c r="B20" s="47" t="s">
        <v>533</v>
      </c>
      <c r="C20" s="12" t="s">
        <v>102</v>
      </c>
      <c r="D20" s="103">
        <v>1064</v>
      </c>
      <c r="E20" s="100">
        <v>3111.309</v>
      </c>
      <c r="F20" s="103"/>
      <c r="G20" s="13"/>
      <c r="H20" s="265">
        <v>3111.309</v>
      </c>
      <c r="I20" s="13" t="s">
        <v>131</v>
      </c>
      <c r="J20" s="116" t="s">
        <v>144</v>
      </c>
      <c r="K20" s="256" t="s">
        <v>106</v>
      </c>
    </row>
    <row r="21" spans="1:11" s="3" customFormat="1" ht="39" customHeight="1">
      <c r="A21" s="108" t="s">
        <v>327</v>
      </c>
      <c r="B21" s="47" t="s">
        <v>534</v>
      </c>
      <c r="C21" s="12" t="s">
        <v>4</v>
      </c>
      <c r="D21" s="103">
        <v>1</v>
      </c>
      <c r="E21" s="100">
        <v>1304.161</v>
      </c>
      <c r="F21" s="103"/>
      <c r="G21" s="13"/>
      <c r="H21" s="265">
        <v>1304.161</v>
      </c>
      <c r="I21" s="13" t="s">
        <v>118</v>
      </c>
      <c r="J21" s="116" t="s">
        <v>144</v>
      </c>
      <c r="K21" s="256" t="s">
        <v>106</v>
      </c>
    </row>
    <row r="22" spans="1:11" s="3" customFormat="1" ht="42.75" customHeight="1">
      <c r="A22" s="108" t="s">
        <v>328</v>
      </c>
      <c r="B22" s="47" t="s">
        <v>329</v>
      </c>
      <c r="C22" s="12" t="s">
        <v>4</v>
      </c>
      <c r="D22" s="103">
        <v>1</v>
      </c>
      <c r="E22" s="100">
        <v>350</v>
      </c>
      <c r="F22" s="103"/>
      <c r="G22" s="13"/>
      <c r="H22" s="265">
        <v>350</v>
      </c>
      <c r="I22" s="13" t="s">
        <v>131</v>
      </c>
      <c r="J22" s="116" t="s">
        <v>118</v>
      </c>
      <c r="K22" s="256" t="s">
        <v>106</v>
      </c>
    </row>
    <row r="23" spans="1:11" s="3" customFormat="1" ht="40.5" customHeight="1">
      <c r="A23" s="108" t="s">
        <v>330</v>
      </c>
      <c r="B23" s="47" t="s">
        <v>535</v>
      </c>
      <c r="C23" s="12" t="s">
        <v>4</v>
      </c>
      <c r="D23" s="103">
        <v>1</v>
      </c>
      <c r="E23" s="100">
        <v>100</v>
      </c>
      <c r="F23" s="103"/>
      <c r="G23" s="13"/>
      <c r="H23" s="265">
        <v>100</v>
      </c>
      <c r="I23" s="13" t="s">
        <v>131</v>
      </c>
      <c r="J23" s="116" t="s">
        <v>134</v>
      </c>
      <c r="K23" s="256" t="s">
        <v>106</v>
      </c>
    </row>
    <row r="24" spans="1:11" s="3" customFormat="1" ht="39" customHeight="1">
      <c r="A24" s="108" t="s">
        <v>331</v>
      </c>
      <c r="B24" s="47" t="s">
        <v>536</v>
      </c>
      <c r="C24" s="12" t="s">
        <v>4</v>
      </c>
      <c r="D24" s="103">
        <v>1</v>
      </c>
      <c r="E24" s="100">
        <v>138.5</v>
      </c>
      <c r="F24" s="103"/>
      <c r="G24" s="13"/>
      <c r="H24" s="265">
        <v>138.5</v>
      </c>
      <c r="I24" s="13" t="s">
        <v>119</v>
      </c>
      <c r="J24" s="116" t="s">
        <v>122</v>
      </c>
      <c r="K24" s="256" t="s">
        <v>106</v>
      </c>
    </row>
    <row r="25" spans="1:11" s="3" customFormat="1" ht="29.25" customHeight="1">
      <c r="A25" s="108" t="s">
        <v>332</v>
      </c>
      <c r="B25" s="47" t="s">
        <v>537</v>
      </c>
      <c r="C25" s="12" t="s">
        <v>4</v>
      </c>
      <c r="D25" s="103">
        <v>1</v>
      </c>
      <c r="E25" s="100">
        <v>138.5</v>
      </c>
      <c r="F25" s="103"/>
      <c r="G25" s="13"/>
      <c r="H25" s="265">
        <v>138.5</v>
      </c>
      <c r="I25" s="13" t="s">
        <v>160</v>
      </c>
      <c r="J25" s="116" t="s">
        <v>118</v>
      </c>
      <c r="K25" s="256" t="s">
        <v>106</v>
      </c>
    </row>
    <row r="26" spans="1:11" s="3" customFormat="1" ht="40.5" customHeight="1">
      <c r="A26" s="108" t="s">
        <v>334</v>
      </c>
      <c r="B26" s="47" t="s">
        <v>538</v>
      </c>
      <c r="C26" s="12" t="s">
        <v>4</v>
      </c>
      <c r="D26" s="103">
        <v>2</v>
      </c>
      <c r="E26" s="100">
        <v>100</v>
      </c>
      <c r="F26" s="103"/>
      <c r="G26" s="13"/>
      <c r="H26" s="265">
        <v>100</v>
      </c>
      <c r="I26" s="13" t="s">
        <v>152</v>
      </c>
      <c r="J26" s="116" t="s">
        <v>134</v>
      </c>
      <c r="K26" s="256" t="s">
        <v>106</v>
      </c>
    </row>
    <row r="27" spans="1:11" s="3" customFormat="1" ht="42" customHeight="1">
      <c r="A27" s="108" t="s">
        <v>543</v>
      </c>
      <c r="B27" s="47" t="s">
        <v>539</v>
      </c>
      <c r="C27" s="12" t="s">
        <v>4</v>
      </c>
      <c r="D27" s="103">
        <v>85</v>
      </c>
      <c r="E27" s="100">
        <v>133</v>
      </c>
      <c r="F27" s="103"/>
      <c r="G27" s="13"/>
      <c r="H27" s="265">
        <v>133</v>
      </c>
      <c r="I27" s="13" t="s">
        <v>131</v>
      </c>
      <c r="J27" s="116" t="s">
        <v>139</v>
      </c>
      <c r="K27" s="256" t="s">
        <v>106</v>
      </c>
    </row>
    <row r="28" spans="1:11" s="3" customFormat="1" ht="34.5" customHeight="1">
      <c r="A28" s="108" t="s">
        <v>544</v>
      </c>
      <c r="B28" s="47" t="s">
        <v>540</v>
      </c>
      <c r="C28" s="12" t="s">
        <v>4</v>
      </c>
      <c r="D28" s="103">
        <v>1</v>
      </c>
      <c r="E28" s="100">
        <v>137.968</v>
      </c>
      <c r="F28" s="103"/>
      <c r="G28" s="13"/>
      <c r="H28" s="265">
        <v>137.968</v>
      </c>
      <c r="I28" s="13" t="s">
        <v>134</v>
      </c>
      <c r="J28" s="116" t="s">
        <v>139</v>
      </c>
      <c r="K28" s="256" t="s">
        <v>106</v>
      </c>
    </row>
    <row r="29" spans="1:11" s="3" customFormat="1" ht="35.25" customHeight="1">
      <c r="A29" s="108" t="s">
        <v>545</v>
      </c>
      <c r="B29" s="47" t="s">
        <v>541</v>
      </c>
      <c r="C29" s="12" t="s">
        <v>4</v>
      </c>
      <c r="D29" s="103">
        <v>1</v>
      </c>
      <c r="E29" s="100">
        <v>110</v>
      </c>
      <c r="F29" s="103"/>
      <c r="G29" s="13"/>
      <c r="H29" s="265">
        <v>110</v>
      </c>
      <c r="I29" s="13" t="s">
        <v>134</v>
      </c>
      <c r="J29" s="116" t="s">
        <v>139</v>
      </c>
      <c r="K29" s="256" t="s">
        <v>106</v>
      </c>
    </row>
    <row r="30" spans="1:11" s="3" customFormat="1" ht="38.25" customHeight="1">
      <c r="A30" s="108" t="s">
        <v>546</v>
      </c>
      <c r="B30" s="47" t="s">
        <v>333</v>
      </c>
      <c r="C30" s="12" t="s">
        <v>51</v>
      </c>
      <c r="D30" s="103">
        <v>308</v>
      </c>
      <c r="E30" s="100">
        <v>300</v>
      </c>
      <c r="F30" s="103"/>
      <c r="G30" s="13"/>
      <c r="H30" s="265">
        <v>300</v>
      </c>
      <c r="I30" s="13" t="s">
        <v>107</v>
      </c>
      <c r="J30" s="116" t="s">
        <v>122</v>
      </c>
      <c r="K30" s="256" t="s">
        <v>106</v>
      </c>
    </row>
    <row r="31" spans="1:11" s="3" customFormat="1" ht="56.25" customHeight="1">
      <c r="A31" s="108" t="s">
        <v>547</v>
      </c>
      <c r="B31" s="47" t="s">
        <v>542</v>
      </c>
      <c r="C31" s="12" t="s">
        <v>4</v>
      </c>
      <c r="D31" s="103">
        <v>1</v>
      </c>
      <c r="E31" s="100">
        <v>35542.61</v>
      </c>
      <c r="F31" s="103"/>
      <c r="G31" s="13"/>
      <c r="H31" s="265">
        <v>35542.61</v>
      </c>
      <c r="I31" s="13" t="s">
        <v>107</v>
      </c>
      <c r="J31" s="116" t="s">
        <v>122</v>
      </c>
      <c r="K31" s="256" t="s">
        <v>106</v>
      </c>
    </row>
    <row r="32" spans="1:11" s="3" customFormat="1" ht="56.25" customHeight="1">
      <c r="A32" s="108" t="s">
        <v>548</v>
      </c>
      <c r="B32" s="47" t="s">
        <v>335</v>
      </c>
      <c r="C32" s="12" t="s">
        <v>51</v>
      </c>
      <c r="D32" s="103">
        <v>70</v>
      </c>
      <c r="E32" s="100">
        <v>1400</v>
      </c>
      <c r="F32" s="103"/>
      <c r="G32" s="13"/>
      <c r="H32" s="265">
        <v>1400</v>
      </c>
      <c r="I32" s="13" t="s">
        <v>107</v>
      </c>
      <c r="J32" s="116" t="s">
        <v>122</v>
      </c>
      <c r="K32" s="256" t="s">
        <v>106</v>
      </c>
    </row>
    <row r="33" spans="1:11" s="3" customFormat="1" ht="25.5" customHeight="1">
      <c r="A33" s="113" t="s">
        <v>350</v>
      </c>
      <c r="B33" s="19" t="s">
        <v>349</v>
      </c>
      <c r="C33" s="12" t="s">
        <v>4</v>
      </c>
      <c r="D33" s="103">
        <v>2</v>
      </c>
      <c r="E33" s="11">
        <f>E34+E41</f>
        <v>352.7</v>
      </c>
      <c r="F33" s="103"/>
      <c r="G33" s="13"/>
      <c r="H33" s="11">
        <f>H34+H41</f>
        <v>352.7</v>
      </c>
      <c r="I33" s="13"/>
      <c r="J33" s="116"/>
      <c r="K33" s="127"/>
    </row>
    <row r="34" spans="1:11" s="3" customFormat="1" ht="25.5" customHeight="1">
      <c r="A34" s="113" t="s">
        <v>351</v>
      </c>
      <c r="B34" s="16" t="s">
        <v>352</v>
      </c>
      <c r="C34" s="12" t="s">
        <v>4</v>
      </c>
      <c r="D34" s="103">
        <v>1</v>
      </c>
      <c r="E34" s="11">
        <f>E35+E36+E37+E38+E39+E40</f>
        <v>305</v>
      </c>
      <c r="F34" s="103"/>
      <c r="G34" s="13"/>
      <c r="H34" s="263">
        <f>H35+H36+H37+H38+H39+H40</f>
        <v>305</v>
      </c>
      <c r="I34" s="13"/>
      <c r="J34" s="116"/>
      <c r="K34" s="127"/>
    </row>
    <row r="35" spans="1:11" s="3" customFormat="1" ht="33" customHeight="1">
      <c r="A35" s="108" t="s">
        <v>13</v>
      </c>
      <c r="B35" s="111" t="s">
        <v>353</v>
      </c>
      <c r="C35" s="12"/>
      <c r="D35" s="103"/>
      <c r="E35" s="100">
        <v>2.1</v>
      </c>
      <c r="F35" s="103"/>
      <c r="G35" s="13"/>
      <c r="H35" s="265">
        <v>2.1</v>
      </c>
      <c r="I35" s="13" t="s">
        <v>131</v>
      </c>
      <c r="J35" s="116" t="s">
        <v>144</v>
      </c>
      <c r="K35" s="237" t="s">
        <v>354</v>
      </c>
    </row>
    <row r="36" spans="1:11" s="3" customFormat="1" ht="25.5" customHeight="1">
      <c r="A36" s="108" t="s">
        <v>29</v>
      </c>
      <c r="B36" s="111" t="s">
        <v>360</v>
      </c>
      <c r="C36" s="12"/>
      <c r="D36" s="103"/>
      <c r="E36" s="100">
        <v>2.2</v>
      </c>
      <c r="F36" s="103"/>
      <c r="G36" s="13"/>
      <c r="H36" s="265">
        <v>2.2</v>
      </c>
      <c r="I36" s="13" t="s">
        <v>131</v>
      </c>
      <c r="J36" s="116" t="s">
        <v>144</v>
      </c>
      <c r="K36" s="237" t="s">
        <v>354</v>
      </c>
    </row>
    <row r="37" spans="1:11" s="3" customFormat="1" ht="25.5" customHeight="1">
      <c r="A37" s="108" t="s">
        <v>30</v>
      </c>
      <c r="B37" s="241" t="s">
        <v>355</v>
      </c>
      <c r="C37" s="238"/>
      <c r="D37" s="239"/>
      <c r="E37" s="240">
        <v>17</v>
      </c>
      <c r="F37" s="103"/>
      <c r="G37" s="13"/>
      <c r="H37" s="265">
        <v>17</v>
      </c>
      <c r="I37" s="13" t="s">
        <v>131</v>
      </c>
      <c r="J37" s="116" t="s">
        <v>144</v>
      </c>
      <c r="K37" s="237" t="s">
        <v>354</v>
      </c>
    </row>
    <row r="38" spans="1:11" s="3" customFormat="1" ht="25.5" customHeight="1">
      <c r="A38" s="108" t="s">
        <v>31</v>
      </c>
      <c r="B38" s="111" t="s">
        <v>356</v>
      </c>
      <c r="C38" s="12"/>
      <c r="D38" s="103"/>
      <c r="E38" s="100">
        <v>9.7</v>
      </c>
      <c r="F38" s="103"/>
      <c r="G38" s="13"/>
      <c r="H38" s="265">
        <v>9.7</v>
      </c>
      <c r="I38" s="13" t="s">
        <v>131</v>
      </c>
      <c r="J38" s="116" t="s">
        <v>144</v>
      </c>
      <c r="K38" s="237" t="s">
        <v>354</v>
      </c>
    </row>
    <row r="39" spans="1:11" s="3" customFormat="1" ht="25.5" customHeight="1">
      <c r="A39" s="108" t="s">
        <v>32</v>
      </c>
      <c r="B39" s="111" t="s">
        <v>435</v>
      </c>
      <c r="C39" s="12"/>
      <c r="D39" s="103"/>
      <c r="E39" s="100">
        <v>24</v>
      </c>
      <c r="F39" s="103"/>
      <c r="G39" s="13"/>
      <c r="H39" s="265">
        <v>24</v>
      </c>
      <c r="I39" s="13" t="s">
        <v>131</v>
      </c>
      <c r="J39" s="116" t="s">
        <v>144</v>
      </c>
      <c r="K39" s="237" t="s">
        <v>354</v>
      </c>
    </row>
    <row r="40" spans="1:11" s="3" customFormat="1" ht="25.5" customHeight="1">
      <c r="A40" s="108" t="s">
        <v>33</v>
      </c>
      <c r="B40" s="111" t="s">
        <v>436</v>
      </c>
      <c r="C40" s="12"/>
      <c r="D40" s="103"/>
      <c r="E40" s="100">
        <v>250</v>
      </c>
      <c r="F40" s="103"/>
      <c r="G40" s="13"/>
      <c r="H40" s="265">
        <v>250</v>
      </c>
      <c r="I40" s="13" t="s">
        <v>131</v>
      </c>
      <c r="J40" s="116" t="s">
        <v>144</v>
      </c>
      <c r="K40" s="237" t="s">
        <v>437</v>
      </c>
    </row>
    <row r="41" spans="1:11" s="3" customFormat="1" ht="25.5" customHeight="1">
      <c r="A41" s="113" t="s">
        <v>357</v>
      </c>
      <c r="B41" s="16" t="s">
        <v>358</v>
      </c>
      <c r="C41" s="12"/>
      <c r="D41" s="103"/>
      <c r="E41" s="11">
        <f>E42+E43+E44+E45+E46+E47+E48+E49</f>
        <v>47.7</v>
      </c>
      <c r="F41" s="103"/>
      <c r="G41" s="13"/>
      <c r="H41" s="11">
        <f>H42+H43+H44+H45+H46+H47+H48+H49</f>
        <v>47.7</v>
      </c>
      <c r="I41" s="13"/>
      <c r="J41" s="116"/>
      <c r="K41" s="237"/>
    </row>
    <row r="42" spans="1:11" s="3" customFormat="1" ht="33" customHeight="1">
      <c r="A42" s="108" t="s">
        <v>13</v>
      </c>
      <c r="B42" s="288" t="s">
        <v>359</v>
      </c>
      <c r="C42" s="12"/>
      <c r="D42" s="103"/>
      <c r="E42" s="100">
        <v>10.5</v>
      </c>
      <c r="F42" s="103"/>
      <c r="G42" s="13"/>
      <c r="H42" s="265">
        <v>10.5</v>
      </c>
      <c r="I42" s="13" t="s">
        <v>131</v>
      </c>
      <c r="J42" s="116" t="s">
        <v>144</v>
      </c>
      <c r="K42" s="255" t="s">
        <v>113</v>
      </c>
    </row>
    <row r="43" spans="1:11" s="3" customFormat="1" ht="32.25" customHeight="1">
      <c r="A43" s="108" t="s">
        <v>29</v>
      </c>
      <c r="B43" s="288" t="s">
        <v>438</v>
      </c>
      <c r="C43" s="12"/>
      <c r="D43" s="103"/>
      <c r="E43" s="100">
        <v>9</v>
      </c>
      <c r="F43" s="103"/>
      <c r="G43" s="13"/>
      <c r="H43" s="265">
        <v>9</v>
      </c>
      <c r="I43" s="13" t="s">
        <v>131</v>
      </c>
      <c r="J43" s="116" t="s">
        <v>144</v>
      </c>
      <c r="K43" s="255" t="s">
        <v>113</v>
      </c>
    </row>
    <row r="44" spans="1:11" s="3" customFormat="1" ht="33" customHeight="1">
      <c r="A44" s="108" t="s">
        <v>30</v>
      </c>
      <c r="B44" s="288" t="s">
        <v>439</v>
      </c>
      <c r="C44" s="12"/>
      <c r="D44" s="103"/>
      <c r="E44" s="100">
        <v>4</v>
      </c>
      <c r="F44" s="103"/>
      <c r="G44" s="13"/>
      <c r="H44" s="265">
        <v>4</v>
      </c>
      <c r="I44" s="13" t="s">
        <v>131</v>
      </c>
      <c r="J44" s="116" t="s">
        <v>144</v>
      </c>
      <c r="K44" s="255" t="s">
        <v>113</v>
      </c>
    </row>
    <row r="45" spans="1:11" s="3" customFormat="1" ht="32.25" customHeight="1">
      <c r="A45" s="108" t="s">
        <v>31</v>
      </c>
      <c r="B45" s="288" t="s">
        <v>356</v>
      </c>
      <c r="C45" s="12"/>
      <c r="D45" s="103"/>
      <c r="E45" s="100">
        <v>2</v>
      </c>
      <c r="F45" s="103"/>
      <c r="G45" s="13"/>
      <c r="H45" s="265">
        <v>2</v>
      </c>
      <c r="I45" s="13" t="s">
        <v>131</v>
      </c>
      <c r="J45" s="116" t="s">
        <v>144</v>
      </c>
      <c r="K45" s="255" t="s">
        <v>113</v>
      </c>
    </row>
    <row r="46" spans="1:11" s="3" customFormat="1" ht="36" customHeight="1">
      <c r="A46" s="108" t="s">
        <v>32</v>
      </c>
      <c r="B46" s="288" t="s">
        <v>440</v>
      </c>
      <c r="C46" s="12"/>
      <c r="D46" s="103"/>
      <c r="E46" s="100">
        <v>2.5</v>
      </c>
      <c r="F46" s="103"/>
      <c r="G46" s="13"/>
      <c r="H46" s="265">
        <v>2.5</v>
      </c>
      <c r="I46" s="13" t="s">
        <v>131</v>
      </c>
      <c r="J46" s="116" t="s">
        <v>144</v>
      </c>
      <c r="K46" s="255" t="s">
        <v>113</v>
      </c>
    </row>
    <row r="47" spans="1:11" s="3" customFormat="1" ht="35.25" customHeight="1">
      <c r="A47" s="108" t="s">
        <v>33</v>
      </c>
      <c r="B47" s="288" t="s">
        <v>355</v>
      </c>
      <c r="C47" s="12"/>
      <c r="D47" s="103"/>
      <c r="E47" s="100">
        <v>2</v>
      </c>
      <c r="F47" s="103"/>
      <c r="G47" s="13"/>
      <c r="H47" s="265">
        <v>2</v>
      </c>
      <c r="I47" s="13" t="s">
        <v>131</v>
      </c>
      <c r="J47" s="116" t="s">
        <v>144</v>
      </c>
      <c r="K47" s="255" t="s">
        <v>113</v>
      </c>
    </row>
    <row r="48" spans="1:11" s="3" customFormat="1" ht="32.25" customHeight="1">
      <c r="A48" s="108" t="s">
        <v>74</v>
      </c>
      <c r="B48" s="288" t="s">
        <v>360</v>
      </c>
      <c r="C48" s="12"/>
      <c r="D48" s="103"/>
      <c r="E48" s="100">
        <v>1.7</v>
      </c>
      <c r="F48" s="103"/>
      <c r="G48" s="13"/>
      <c r="H48" s="265">
        <v>1.7</v>
      </c>
      <c r="I48" s="13" t="s">
        <v>131</v>
      </c>
      <c r="J48" s="116" t="s">
        <v>144</v>
      </c>
      <c r="K48" s="255" t="s">
        <v>113</v>
      </c>
    </row>
    <row r="49" spans="1:11" s="3" customFormat="1" ht="32.25" customHeight="1">
      <c r="A49" s="108" t="s">
        <v>78</v>
      </c>
      <c r="B49" s="288" t="s">
        <v>441</v>
      </c>
      <c r="C49" s="12"/>
      <c r="D49" s="103"/>
      <c r="E49" s="100">
        <v>16</v>
      </c>
      <c r="F49" s="103"/>
      <c r="G49" s="13"/>
      <c r="H49" s="265">
        <v>16</v>
      </c>
      <c r="I49" s="13" t="s">
        <v>131</v>
      </c>
      <c r="J49" s="116" t="s">
        <v>144</v>
      </c>
      <c r="K49" s="255" t="s">
        <v>113</v>
      </c>
    </row>
    <row r="50" spans="1:11" ht="35.25" customHeight="1">
      <c r="A50" s="73" t="s">
        <v>7</v>
      </c>
      <c r="B50" s="285" t="s">
        <v>377</v>
      </c>
      <c r="C50" s="8" t="s">
        <v>4</v>
      </c>
      <c r="D50" s="8">
        <v>8</v>
      </c>
      <c r="E50" s="14">
        <f>E51+E54+E57+E63+E67+E70+E73+E76</f>
        <v>10765</v>
      </c>
      <c r="F50" s="104"/>
      <c r="G50" s="14">
        <f>G57+G63+G76</f>
        <v>10320</v>
      </c>
      <c r="H50" s="11">
        <f>H51+H54+H57+H63+H67+H70+H73+H76</f>
        <v>320</v>
      </c>
      <c r="I50" s="24"/>
      <c r="J50" s="118"/>
      <c r="K50" s="129"/>
    </row>
    <row r="51" spans="1:11" ht="30" customHeight="1">
      <c r="A51" s="73" t="s">
        <v>8</v>
      </c>
      <c r="B51" s="15" t="s">
        <v>22</v>
      </c>
      <c r="C51" s="9" t="s">
        <v>4</v>
      </c>
      <c r="D51" s="8">
        <v>1</v>
      </c>
      <c r="E51" s="11">
        <f>E52+E53</f>
        <v>60</v>
      </c>
      <c r="F51" s="104"/>
      <c r="G51" s="54"/>
      <c r="H51" s="11">
        <f>H52+H53</f>
        <v>60</v>
      </c>
      <c r="I51" s="24"/>
      <c r="J51" s="118"/>
      <c r="K51" s="129"/>
    </row>
    <row r="52" spans="1:11" ht="30" customHeight="1">
      <c r="A52" s="59" t="s">
        <v>13</v>
      </c>
      <c r="B52" s="23" t="s">
        <v>50</v>
      </c>
      <c r="C52" s="26" t="s">
        <v>4</v>
      </c>
      <c r="D52" s="26">
        <v>20</v>
      </c>
      <c r="E52" s="254">
        <v>30</v>
      </c>
      <c r="F52" s="46"/>
      <c r="G52" s="48"/>
      <c r="H52" s="158">
        <v>30</v>
      </c>
      <c r="I52" s="48" t="s">
        <v>118</v>
      </c>
      <c r="J52" s="119" t="s">
        <v>144</v>
      </c>
      <c r="K52" s="148" t="s">
        <v>115</v>
      </c>
    </row>
    <row r="53" spans="1:11" ht="31.5" customHeight="1">
      <c r="A53" s="59" t="s">
        <v>29</v>
      </c>
      <c r="B53" s="23" t="s">
        <v>49</v>
      </c>
      <c r="C53" s="26" t="s">
        <v>14</v>
      </c>
      <c r="D53" s="26">
        <v>7</v>
      </c>
      <c r="E53" s="254">
        <v>30</v>
      </c>
      <c r="F53" s="46"/>
      <c r="G53" s="48"/>
      <c r="H53" s="158">
        <v>30</v>
      </c>
      <c r="I53" s="48" t="s">
        <v>118</v>
      </c>
      <c r="J53" s="119" t="s">
        <v>144</v>
      </c>
      <c r="K53" s="148" t="s">
        <v>115</v>
      </c>
    </row>
    <row r="54" spans="1:11" ht="28.5" customHeight="1">
      <c r="A54" s="73" t="s">
        <v>9</v>
      </c>
      <c r="B54" s="15" t="s">
        <v>23</v>
      </c>
      <c r="C54" s="9" t="s">
        <v>4</v>
      </c>
      <c r="D54" s="9">
        <v>1</v>
      </c>
      <c r="E54" s="263">
        <f>E55+E56</f>
        <v>35</v>
      </c>
      <c r="F54" s="105"/>
      <c r="G54" s="88">
        <f>G55+G56</f>
        <v>0</v>
      </c>
      <c r="H54" s="11">
        <f>H55+H56</f>
        <v>35</v>
      </c>
      <c r="I54" s="215"/>
      <c r="J54" s="216"/>
      <c r="K54" s="258"/>
    </row>
    <row r="55" spans="1:11" ht="34.5" customHeight="1">
      <c r="A55" s="59" t="s">
        <v>13</v>
      </c>
      <c r="B55" s="32" t="s">
        <v>48</v>
      </c>
      <c r="C55" s="26" t="s">
        <v>4</v>
      </c>
      <c r="D55" s="45">
        <v>20</v>
      </c>
      <c r="E55" s="274">
        <v>30</v>
      </c>
      <c r="F55" s="60"/>
      <c r="G55" s="60"/>
      <c r="H55" s="160">
        <v>30</v>
      </c>
      <c r="I55" s="48" t="s">
        <v>118</v>
      </c>
      <c r="J55" s="119" t="s">
        <v>144</v>
      </c>
      <c r="K55" s="148" t="s">
        <v>112</v>
      </c>
    </row>
    <row r="56" spans="1:11" ht="36.75" customHeight="1">
      <c r="A56" s="59" t="s">
        <v>29</v>
      </c>
      <c r="B56" s="32" t="s">
        <v>40</v>
      </c>
      <c r="C56" s="26" t="s">
        <v>4</v>
      </c>
      <c r="D56" s="45">
        <v>4</v>
      </c>
      <c r="E56" s="274">
        <v>5</v>
      </c>
      <c r="F56" s="60"/>
      <c r="G56" s="60"/>
      <c r="H56" s="160">
        <v>5</v>
      </c>
      <c r="I56" s="48" t="s">
        <v>118</v>
      </c>
      <c r="J56" s="119" t="s">
        <v>144</v>
      </c>
      <c r="K56" s="148" t="s">
        <v>112</v>
      </c>
    </row>
    <row r="57" spans="1:11" s="7" customFormat="1" ht="25.5" customHeight="1">
      <c r="A57" s="73" t="s">
        <v>10</v>
      </c>
      <c r="B57" s="16" t="s">
        <v>24</v>
      </c>
      <c r="C57" s="8" t="s">
        <v>4</v>
      </c>
      <c r="D57" s="8">
        <v>1</v>
      </c>
      <c r="E57" s="263">
        <f>E58+E59+E60+E61+E62</f>
        <v>1941</v>
      </c>
      <c r="F57" s="54"/>
      <c r="G57" s="54">
        <f>G58+G59+G60+G61+G62</f>
        <v>1513.074</v>
      </c>
      <c r="H57" s="11">
        <f>H58+H59+H62</f>
        <v>35</v>
      </c>
      <c r="I57" s="24"/>
      <c r="J57" s="118"/>
      <c r="K57" s="129"/>
    </row>
    <row r="58" spans="1:11" s="7" customFormat="1" ht="41.25" customHeight="1">
      <c r="A58" s="59" t="s">
        <v>13</v>
      </c>
      <c r="B58" s="32" t="s">
        <v>48</v>
      </c>
      <c r="C58" s="26" t="s">
        <v>4</v>
      </c>
      <c r="D58" s="45">
        <v>26</v>
      </c>
      <c r="E58" s="274">
        <v>25</v>
      </c>
      <c r="F58" s="60"/>
      <c r="G58" s="60"/>
      <c r="H58" s="160">
        <v>25</v>
      </c>
      <c r="I58" s="48" t="s">
        <v>118</v>
      </c>
      <c r="J58" s="119" t="s">
        <v>144</v>
      </c>
      <c r="K58" s="259" t="s">
        <v>114</v>
      </c>
    </row>
    <row r="59" spans="1:11" s="7" customFormat="1" ht="33" customHeight="1">
      <c r="A59" s="59" t="s">
        <v>29</v>
      </c>
      <c r="B59" s="32" t="s">
        <v>91</v>
      </c>
      <c r="C59" s="26" t="s">
        <v>4</v>
      </c>
      <c r="D59" s="45">
        <v>2</v>
      </c>
      <c r="E59" s="274">
        <v>10</v>
      </c>
      <c r="F59" s="60"/>
      <c r="G59" s="60"/>
      <c r="H59" s="160">
        <v>10</v>
      </c>
      <c r="I59" s="48" t="s">
        <v>118</v>
      </c>
      <c r="J59" s="119" t="s">
        <v>144</v>
      </c>
      <c r="K59" s="259" t="s">
        <v>114</v>
      </c>
    </row>
    <row r="60" spans="1:11" s="7" customFormat="1" ht="33" customHeight="1">
      <c r="A60" s="59" t="s">
        <v>30</v>
      </c>
      <c r="B60" s="32" t="s">
        <v>92</v>
      </c>
      <c r="C60" s="26" t="s">
        <v>4</v>
      </c>
      <c r="D60" s="45">
        <v>4</v>
      </c>
      <c r="E60" s="274">
        <v>10</v>
      </c>
      <c r="F60" s="60"/>
      <c r="G60" s="60"/>
      <c r="H60" s="160">
        <v>10</v>
      </c>
      <c r="I60" s="48" t="s">
        <v>118</v>
      </c>
      <c r="J60" s="119" t="s">
        <v>144</v>
      </c>
      <c r="K60" s="259" t="s">
        <v>114</v>
      </c>
    </row>
    <row r="61" spans="1:11" s="7" customFormat="1" ht="33" customHeight="1">
      <c r="A61" s="59" t="s">
        <v>31</v>
      </c>
      <c r="B61" s="32" t="s">
        <v>577</v>
      </c>
      <c r="C61" s="26" t="s">
        <v>4</v>
      </c>
      <c r="D61" s="45">
        <v>1</v>
      </c>
      <c r="E61" s="274">
        <v>1214</v>
      </c>
      <c r="F61" s="60"/>
      <c r="G61" s="60">
        <v>1213.074</v>
      </c>
      <c r="H61" s="160"/>
      <c r="I61" s="48" t="s">
        <v>144</v>
      </c>
      <c r="J61" s="119" t="s">
        <v>119</v>
      </c>
      <c r="K61" s="259" t="s">
        <v>114</v>
      </c>
    </row>
    <row r="62" spans="1:11" s="7" customFormat="1" ht="35.25" customHeight="1">
      <c r="A62" s="59" t="s">
        <v>32</v>
      </c>
      <c r="B62" s="32" t="s">
        <v>575</v>
      </c>
      <c r="C62" s="26" t="s">
        <v>4</v>
      </c>
      <c r="D62" s="45">
        <v>1</v>
      </c>
      <c r="E62" s="274">
        <v>682</v>
      </c>
      <c r="F62" s="60"/>
      <c r="G62" s="160">
        <v>300</v>
      </c>
      <c r="H62" s="160"/>
      <c r="I62" s="48" t="s">
        <v>144</v>
      </c>
      <c r="J62" s="119" t="s">
        <v>119</v>
      </c>
      <c r="K62" s="259" t="s">
        <v>114</v>
      </c>
    </row>
    <row r="63" spans="1:11" ht="23.25" customHeight="1">
      <c r="A63" s="73" t="s">
        <v>15</v>
      </c>
      <c r="B63" s="15" t="s">
        <v>25</v>
      </c>
      <c r="C63" s="8" t="s">
        <v>4</v>
      </c>
      <c r="D63" s="8">
        <v>1</v>
      </c>
      <c r="E63" s="263">
        <f>E64+E65+E66</f>
        <v>872</v>
      </c>
      <c r="F63" s="44"/>
      <c r="G63" s="44">
        <f>G64+G66</f>
        <v>300</v>
      </c>
      <c r="H63" s="11">
        <f>H64+H66</f>
        <v>25</v>
      </c>
      <c r="I63" s="29"/>
      <c r="J63" s="120"/>
      <c r="K63" s="289"/>
    </row>
    <row r="64" spans="1:11" ht="34.5" customHeight="1">
      <c r="A64" s="59" t="s">
        <v>13</v>
      </c>
      <c r="B64" s="23" t="s">
        <v>42</v>
      </c>
      <c r="C64" s="26" t="s">
        <v>4</v>
      </c>
      <c r="D64" s="26">
        <v>8</v>
      </c>
      <c r="E64" s="254">
        <v>25</v>
      </c>
      <c r="F64" s="48"/>
      <c r="G64" s="48"/>
      <c r="H64" s="158">
        <v>25</v>
      </c>
      <c r="I64" s="48" t="s">
        <v>118</v>
      </c>
      <c r="J64" s="119" t="s">
        <v>144</v>
      </c>
      <c r="K64" s="148" t="s">
        <v>111</v>
      </c>
    </row>
    <row r="65" spans="1:11" ht="34.5" customHeight="1">
      <c r="A65" s="59" t="s">
        <v>29</v>
      </c>
      <c r="B65" s="23" t="s">
        <v>41</v>
      </c>
      <c r="C65" s="26" t="s">
        <v>4</v>
      </c>
      <c r="D65" s="26">
        <v>2</v>
      </c>
      <c r="E65" s="254">
        <v>15</v>
      </c>
      <c r="F65" s="48"/>
      <c r="G65" s="48"/>
      <c r="H65" s="158">
        <v>15</v>
      </c>
      <c r="I65" s="48" t="s">
        <v>118</v>
      </c>
      <c r="J65" s="119" t="s">
        <v>144</v>
      </c>
      <c r="K65" s="148" t="s">
        <v>111</v>
      </c>
    </row>
    <row r="66" spans="1:11" ht="37.5" customHeight="1">
      <c r="A66" s="59" t="s">
        <v>30</v>
      </c>
      <c r="B66" s="23" t="s">
        <v>576</v>
      </c>
      <c r="C66" s="26" t="s">
        <v>4</v>
      </c>
      <c r="D66" s="26">
        <v>1</v>
      </c>
      <c r="E66" s="254">
        <v>832</v>
      </c>
      <c r="F66" s="48"/>
      <c r="G66" s="48">
        <v>300</v>
      </c>
      <c r="H66" s="158"/>
      <c r="I66" s="48" t="s">
        <v>144</v>
      </c>
      <c r="J66" s="119" t="s">
        <v>119</v>
      </c>
      <c r="K66" s="148" t="s">
        <v>111</v>
      </c>
    </row>
    <row r="67" spans="1:11" ht="29.25" customHeight="1">
      <c r="A67" s="63" t="s">
        <v>16</v>
      </c>
      <c r="B67" s="286" t="s">
        <v>52</v>
      </c>
      <c r="C67" s="26" t="s">
        <v>14</v>
      </c>
      <c r="D67" s="26">
        <v>1</v>
      </c>
      <c r="E67" s="11">
        <f>E68+E69</f>
        <v>40</v>
      </c>
      <c r="F67" s="60"/>
      <c r="G67" s="60"/>
      <c r="H67" s="11">
        <f>H68+H69</f>
        <v>40</v>
      </c>
      <c r="I67" s="114"/>
      <c r="J67" s="217"/>
      <c r="K67" s="287"/>
    </row>
    <row r="68" spans="1:11" ht="29.25" customHeight="1">
      <c r="A68" s="59" t="s">
        <v>13</v>
      </c>
      <c r="B68" s="23" t="s">
        <v>53</v>
      </c>
      <c r="C68" s="26" t="s">
        <v>4</v>
      </c>
      <c r="D68" s="26">
        <v>20</v>
      </c>
      <c r="E68" s="254">
        <v>30</v>
      </c>
      <c r="F68" s="60"/>
      <c r="G68" s="60"/>
      <c r="H68" s="160">
        <v>30</v>
      </c>
      <c r="I68" s="48" t="s">
        <v>118</v>
      </c>
      <c r="J68" s="119" t="s">
        <v>144</v>
      </c>
      <c r="K68" s="287" t="s">
        <v>106</v>
      </c>
    </row>
    <row r="69" spans="1:11" ht="29.25" customHeight="1">
      <c r="A69" s="59" t="s">
        <v>29</v>
      </c>
      <c r="B69" s="23" t="s">
        <v>41</v>
      </c>
      <c r="C69" s="26" t="s">
        <v>4</v>
      </c>
      <c r="D69" s="26">
        <v>2</v>
      </c>
      <c r="E69" s="254">
        <v>10</v>
      </c>
      <c r="F69" s="60"/>
      <c r="G69" s="60"/>
      <c r="H69" s="160">
        <v>10</v>
      </c>
      <c r="I69" s="48" t="s">
        <v>118</v>
      </c>
      <c r="J69" s="119" t="s">
        <v>144</v>
      </c>
      <c r="K69" s="287" t="s">
        <v>106</v>
      </c>
    </row>
    <row r="70" spans="1:11" ht="31.5" customHeight="1">
      <c r="A70" s="63" t="s">
        <v>54</v>
      </c>
      <c r="B70" s="286" t="s">
        <v>56</v>
      </c>
      <c r="C70" s="26" t="s">
        <v>4</v>
      </c>
      <c r="D70" s="26">
        <v>1</v>
      </c>
      <c r="E70" s="263">
        <f>E71+E72</f>
        <v>40</v>
      </c>
      <c r="F70" s="60"/>
      <c r="G70" s="89"/>
      <c r="H70" s="11">
        <f>H71+H72</f>
        <v>40</v>
      </c>
      <c r="I70" s="114"/>
      <c r="J70" s="217"/>
      <c r="K70" s="287"/>
    </row>
    <row r="71" spans="1:11" ht="29.25" customHeight="1">
      <c r="A71" s="59" t="s">
        <v>13</v>
      </c>
      <c r="B71" s="23" t="s">
        <v>42</v>
      </c>
      <c r="C71" s="26" t="s">
        <v>14</v>
      </c>
      <c r="D71" s="26">
        <v>10</v>
      </c>
      <c r="E71" s="254">
        <v>30</v>
      </c>
      <c r="F71" s="60"/>
      <c r="G71" s="60"/>
      <c r="H71" s="160">
        <v>30</v>
      </c>
      <c r="I71" s="48" t="s">
        <v>118</v>
      </c>
      <c r="J71" s="119" t="s">
        <v>144</v>
      </c>
      <c r="K71" s="287" t="s">
        <v>106</v>
      </c>
    </row>
    <row r="72" spans="1:11" ht="29.25" customHeight="1">
      <c r="A72" s="59" t="s">
        <v>29</v>
      </c>
      <c r="B72" s="23" t="s">
        <v>41</v>
      </c>
      <c r="C72" s="26" t="s">
        <v>3</v>
      </c>
      <c r="D72" s="26">
        <v>2</v>
      </c>
      <c r="E72" s="254">
        <v>10</v>
      </c>
      <c r="F72" s="60"/>
      <c r="G72" s="60"/>
      <c r="H72" s="160">
        <v>10</v>
      </c>
      <c r="I72" s="48" t="s">
        <v>118</v>
      </c>
      <c r="J72" s="119" t="s">
        <v>144</v>
      </c>
      <c r="K72" s="287" t="s">
        <v>106</v>
      </c>
    </row>
    <row r="73" spans="1:11" ht="29.25" customHeight="1">
      <c r="A73" s="63" t="s">
        <v>55</v>
      </c>
      <c r="B73" s="286" t="s">
        <v>58</v>
      </c>
      <c r="C73" s="26" t="s">
        <v>4</v>
      </c>
      <c r="D73" s="26">
        <v>1</v>
      </c>
      <c r="E73" s="263">
        <f>E74+E75</f>
        <v>35</v>
      </c>
      <c r="F73" s="60"/>
      <c r="G73" s="89"/>
      <c r="H73" s="11">
        <f>H74+H75</f>
        <v>35</v>
      </c>
      <c r="I73" s="114"/>
      <c r="J73" s="217"/>
      <c r="K73" s="287"/>
    </row>
    <row r="74" spans="1:11" ht="29.25" customHeight="1">
      <c r="A74" s="59" t="s">
        <v>13</v>
      </c>
      <c r="B74" s="23" t="s">
        <v>42</v>
      </c>
      <c r="C74" s="26" t="s">
        <v>4</v>
      </c>
      <c r="D74" s="26">
        <v>10</v>
      </c>
      <c r="E74" s="254">
        <v>25</v>
      </c>
      <c r="F74" s="60"/>
      <c r="G74" s="60"/>
      <c r="H74" s="160">
        <v>25</v>
      </c>
      <c r="I74" s="48" t="s">
        <v>118</v>
      </c>
      <c r="J74" s="119" t="s">
        <v>144</v>
      </c>
      <c r="K74" s="287" t="s">
        <v>106</v>
      </c>
    </row>
    <row r="75" spans="1:11" ht="29.25" customHeight="1">
      <c r="A75" s="59" t="s">
        <v>29</v>
      </c>
      <c r="B75" s="23" t="s">
        <v>41</v>
      </c>
      <c r="C75" s="26" t="s">
        <v>4</v>
      </c>
      <c r="D75" s="26">
        <v>2</v>
      </c>
      <c r="E75" s="254">
        <v>10</v>
      </c>
      <c r="F75" s="60"/>
      <c r="G75" s="60"/>
      <c r="H75" s="160">
        <v>10</v>
      </c>
      <c r="I75" s="48" t="s">
        <v>118</v>
      </c>
      <c r="J75" s="119" t="s">
        <v>144</v>
      </c>
      <c r="K75" s="287" t="s">
        <v>106</v>
      </c>
    </row>
    <row r="76" spans="1:11" ht="29.25" customHeight="1">
      <c r="A76" s="63" t="s">
        <v>57</v>
      </c>
      <c r="B76" s="286" t="s">
        <v>79</v>
      </c>
      <c r="C76" s="26" t="s">
        <v>4</v>
      </c>
      <c r="D76" s="26">
        <v>1</v>
      </c>
      <c r="E76" s="263">
        <f>E77+E78+E79+E80+E81+E82</f>
        <v>7742</v>
      </c>
      <c r="F76" s="60"/>
      <c r="G76" s="14">
        <f>G77+G78+G79+G80+G81+G82</f>
        <v>8506.926</v>
      </c>
      <c r="H76" s="11">
        <f>H77+H82</f>
        <v>50</v>
      </c>
      <c r="I76" s="114"/>
      <c r="J76" s="217"/>
      <c r="K76" s="287"/>
    </row>
    <row r="77" spans="1:11" ht="48.75" customHeight="1">
      <c r="A77" s="59" t="s">
        <v>13</v>
      </c>
      <c r="B77" s="111" t="s">
        <v>87</v>
      </c>
      <c r="C77" s="26" t="s">
        <v>4</v>
      </c>
      <c r="D77" s="26">
        <v>4</v>
      </c>
      <c r="E77" s="254">
        <v>50</v>
      </c>
      <c r="F77" s="60"/>
      <c r="G77" s="60"/>
      <c r="H77" s="254">
        <v>50</v>
      </c>
      <c r="I77" s="114" t="s">
        <v>118</v>
      </c>
      <c r="J77" s="119" t="s">
        <v>144</v>
      </c>
      <c r="K77" s="287" t="s">
        <v>116</v>
      </c>
    </row>
    <row r="78" spans="1:11" ht="48.75" customHeight="1">
      <c r="A78" s="59" t="s">
        <v>29</v>
      </c>
      <c r="B78" s="111" t="s">
        <v>89</v>
      </c>
      <c r="C78" s="26" t="s">
        <v>4</v>
      </c>
      <c r="D78" s="26">
        <v>84</v>
      </c>
      <c r="E78" s="254">
        <v>100</v>
      </c>
      <c r="F78" s="60"/>
      <c r="G78" s="60"/>
      <c r="H78" s="254">
        <v>100</v>
      </c>
      <c r="I78" s="114" t="s">
        <v>118</v>
      </c>
      <c r="J78" s="119" t="s">
        <v>144</v>
      </c>
      <c r="K78" s="287" t="s">
        <v>116</v>
      </c>
    </row>
    <row r="79" spans="1:11" ht="48.75" customHeight="1">
      <c r="A79" s="59" t="s">
        <v>30</v>
      </c>
      <c r="B79" s="111" t="s">
        <v>578</v>
      </c>
      <c r="C79" s="26"/>
      <c r="D79" s="26"/>
      <c r="E79" s="254">
        <v>4571.5</v>
      </c>
      <c r="F79" s="60"/>
      <c r="G79" s="48">
        <v>4896.5</v>
      </c>
      <c r="H79" s="254"/>
      <c r="I79" s="114" t="s">
        <v>144</v>
      </c>
      <c r="J79" s="119" t="s">
        <v>119</v>
      </c>
      <c r="K79" s="287" t="s">
        <v>116</v>
      </c>
    </row>
    <row r="80" spans="1:11" ht="48.75" customHeight="1">
      <c r="A80" s="59" t="s">
        <v>31</v>
      </c>
      <c r="B80" s="111" t="s">
        <v>579</v>
      </c>
      <c r="C80" s="26"/>
      <c r="D80" s="26"/>
      <c r="E80" s="254">
        <v>74.5</v>
      </c>
      <c r="F80" s="60"/>
      <c r="G80" s="48">
        <v>363.6514</v>
      </c>
      <c r="H80" s="254"/>
      <c r="I80" s="114" t="s">
        <v>144</v>
      </c>
      <c r="J80" s="119" t="s">
        <v>119</v>
      </c>
      <c r="K80" s="287" t="s">
        <v>116</v>
      </c>
    </row>
    <row r="81" spans="1:11" ht="48.75" customHeight="1">
      <c r="A81" s="59" t="s">
        <v>32</v>
      </c>
      <c r="B81" s="111" t="s">
        <v>580</v>
      </c>
      <c r="C81" s="26"/>
      <c r="D81" s="26"/>
      <c r="E81" s="254">
        <v>150</v>
      </c>
      <c r="F81" s="60"/>
      <c r="G81" s="48">
        <v>150</v>
      </c>
      <c r="H81" s="254"/>
      <c r="I81" s="114" t="s">
        <v>144</v>
      </c>
      <c r="J81" s="119" t="s">
        <v>119</v>
      </c>
      <c r="K81" s="287" t="s">
        <v>116</v>
      </c>
    </row>
    <row r="82" spans="1:11" ht="52.5" customHeight="1">
      <c r="A82" s="59" t="s">
        <v>33</v>
      </c>
      <c r="B82" s="111" t="s">
        <v>581</v>
      </c>
      <c r="C82" s="26"/>
      <c r="D82" s="26"/>
      <c r="E82" s="254">
        <v>2796</v>
      </c>
      <c r="F82" s="60"/>
      <c r="G82" s="48">
        <v>3096.7746</v>
      </c>
      <c r="H82" s="254"/>
      <c r="I82" s="114" t="s">
        <v>144</v>
      </c>
      <c r="J82" s="119" t="s">
        <v>119</v>
      </c>
      <c r="K82" s="287" t="s">
        <v>116</v>
      </c>
    </row>
    <row r="83" spans="1:11" ht="39" customHeight="1">
      <c r="A83" s="73" t="s">
        <v>382</v>
      </c>
      <c r="B83" s="285" t="s">
        <v>378</v>
      </c>
      <c r="C83" s="8" t="s">
        <v>4</v>
      </c>
      <c r="D83" s="8">
        <v>1</v>
      </c>
      <c r="E83" s="11">
        <f>E84</f>
        <v>37</v>
      </c>
      <c r="F83" s="104"/>
      <c r="G83" s="14"/>
      <c r="H83" s="11">
        <f>H84</f>
        <v>37</v>
      </c>
      <c r="I83" s="24"/>
      <c r="J83" s="118"/>
      <c r="K83" s="129"/>
    </row>
    <row r="84" spans="1:11" ht="39" customHeight="1">
      <c r="A84" s="73" t="s">
        <v>383</v>
      </c>
      <c r="B84" s="15" t="s">
        <v>26</v>
      </c>
      <c r="C84" s="8"/>
      <c r="D84" s="8">
        <v>1</v>
      </c>
      <c r="E84" s="11">
        <f>E85+E86+E87</f>
        <v>37</v>
      </c>
      <c r="F84" s="89"/>
      <c r="G84" s="89"/>
      <c r="H84" s="11">
        <f>H85+H86+H87</f>
        <v>37</v>
      </c>
      <c r="I84" s="24"/>
      <c r="J84" s="118"/>
      <c r="K84" s="132"/>
    </row>
    <row r="85" spans="1:11" ht="39" customHeight="1">
      <c r="A85" s="59" t="s">
        <v>13</v>
      </c>
      <c r="B85" s="23" t="s">
        <v>43</v>
      </c>
      <c r="C85" s="26" t="s">
        <v>4</v>
      </c>
      <c r="D85" s="26">
        <v>1</v>
      </c>
      <c r="E85" s="158">
        <v>5</v>
      </c>
      <c r="F85" s="60"/>
      <c r="G85" s="60"/>
      <c r="H85" s="254">
        <v>5</v>
      </c>
      <c r="I85" s="48" t="s">
        <v>118</v>
      </c>
      <c r="J85" s="119" t="s">
        <v>144</v>
      </c>
      <c r="K85" s="287" t="s">
        <v>106</v>
      </c>
    </row>
    <row r="86" spans="1:11" ht="39" customHeight="1">
      <c r="A86" s="59" t="s">
        <v>29</v>
      </c>
      <c r="B86" s="23" t="s">
        <v>48</v>
      </c>
      <c r="C86" s="26" t="s">
        <v>4</v>
      </c>
      <c r="D86" s="26">
        <v>40</v>
      </c>
      <c r="E86" s="158">
        <v>25</v>
      </c>
      <c r="F86" s="60"/>
      <c r="G86" s="60"/>
      <c r="H86" s="254">
        <v>25</v>
      </c>
      <c r="I86" s="48" t="s">
        <v>118</v>
      </c>
      <c r="J86" s="119" t="s">
        <v>144</v>
      </c>
      <c r="K86" s="287" t="s">
        <v>106</v>
      </c>
    </row>
    <row r="87" spans="1:11" ht="39" customHeight="1">
      <c r="A87" s="59" t="s">
        <v>30</v>
      </c>
      <c r="B87" s="23" t="s">
        <v>69</v>
      </c>
      <c r="C87" s="26" t="s">
        <v>4</v>
      </c>
      <c r="D87" s="26">
        <v>7</v>
      </c>
      <c r="E87" s="158">
        <v>7</v>
      </c>
      <c r="F87" s="60"/>
      <c r="G87" s="60"/>
      <c r="H87" s="254">
        <v>7</v>
      </c>
      <c r="I87" s="48" t="s">
        <v>118</v>
      </c>
      <c r="J87" s="119" t="s">
        <v>144</v>
      </c>
      <c r="K87" s="287" t="s">
        <v>106</v>
      </c>
    </row>
    <row r="88" spans="1:11" ht="31.5" customHeight="1">
      <c r="A88" s="74">
        <v>2</v>
      </c>
      <c r="B88" s="17" t="s">
        <v>5</v>
      </c>
      <c r="C88" s="10" t="s">
        <v>3</v>
      </c>
      <c r="D88" s="272">
        <v>83.627</v>
      </c>
      <c r="E88" s="11">
        <f>E92+E101+E111+E114+E116</f>
        <v>25891.46128</v>
      </c>
      <c r="F88" s="14"/>
      <c r="G88" s="14"/>
      <c r="H88" s="11">
        <f>H92+H101+H111+H114+H116</f>
        <v>25891.46128</v>
      </c>
      <c r="I88" s="209"/>
      <c r="J88" s="210"/>
      <c r="K88" s="290"/>
    </row>
    <row r="89" spans="1:11" ht="22.5" customHeight="1">
      <c r="A89" s="74"/>
      <c r="B89" s="38" t="s">
        <v>18</v>
      </c>
      <c r="C89" s="12" t="s">
        <v>3</v>
      </c>
      <c r="D89" s="273">
        <v>83.397</v>
      </c>
      <c r="E89" s="11">
        <f>E92+E101+E111+E114+E116</f>
        <v>25891.46128</v>
      </c>
      <c r="F89" s="13"/>
      <c r="G89" s="13"/>
      <c r="H89" s="11">
        <f>H92+H101+H111+H114+H116</f>
        <v>25891.46128</v>
      </c>
      <c r="I89" s="211"/>
      <c r="J89" s="212"/>
      <c r="K89" s="291"/>
    </row>
    <row r="90" spans="1:11" ht="22.5" customHeight="1">
      <c r="A90" s="74"/>
      <c r="B90" s="38" t="s">
        <v>369</v>
      </c>
      <c r="C90" s="12" t="s">
        <v>3</v>
      </c>
      <c r="D90" s="100">
        <f>D92</f>
        <v>0.905</v>
      </c>
      <c r="E90" s="11">
        <f>E93+E94+E95+E96+E97+E100</f>
        <v>16949.060279999998</v>
      </c>
      <c r="F90" s="13"/>
      <c r="G90" s="13"/>
      <c r="H90" s="11">
        <f>H93+H94+H95+H96+H97+H100</f>
        <v>16949.060279999998</v>
      </c>
      <c r="I90" s="211"/>
      <c r="J90" s="212"/>
      <c r="K90" s="291"/>
    </row>
    <row r="91" spans="1:11" ht="22.5" customHeight="1">
      <c r="A91" s="74"/>
      <c r="B91" s="38" t="s">
        <v>18</v>
      </c>
      <c r="C91" s="12" t="s">
        <v>3</v>
      </c>
      <c r="D91" s="100">
        <f>D92</f>
        <v>0.905</v>
      </c>
      <c r="E91" s="11">
        <f>E93+E94+E95+E96+E97+E100</f>
        <v>16949.060279999998</v>
      </c>
      <c r="F91" s="13"/>
      <c r="G91" s="13"/>
      <c r="H91" s="11">
        <f>H93+H94+H95+H96+H97+H100</f>
        <v>16949.060279999998</v>
      </c>
      <c r="I91" s="211"/>
      <c r="J91" s="212"/>
      <c r="K91" s="291"/>
    </row>
    <row r="92" spans="1:11" ht="22.5" customHeight="1">
      <c r="A92" s="73" t="s">
        <v>336</v>
      </c>
      <c r="B92" s="232" t="s">
        <v>337</v>
      </c>
      <c r="C92" s="12" t="s">
        <v>3</v>
      </c>
      <c r="D92" s="11">
        <f>D93+D94+D95+D96+D97+D100</f>
        <v>0.905</v>
      </c>
      <c r="E92" s="263">
        <f>E93+E94+E95+E96+E97+E98+E99+E100</f>
        <v>22605.42128</v>
      </c>
      <c r="F92" s="14"/>
      <c r="G92" s="14"/>
      <c r="H92" s="263">
        <f>H93+H94+H95+H96+H97+H98+H99+H100</f>
        <v>22605.42128</v>
      </c>
      <c r="I92" s="211"/>
      <c r="J92" s="212"/>
      <c r="K92" s="291"/>
    </row>
    <row r="93" spans="1:11" ht="42" customHeight="1">
      <c r="A93" s="61" t="s">
        <v>338</v>
      </c>
      <c r="B93" s="233" t="s">
        <v>557</v>
      </c>
      <c r="C93" s="12" t="s">
        <v>3</v>
      </c>
      <c r="D93" s="100">
        <v>0.105</v>
      </c>
      <c r="E93" s="265">
        <v>3423.766</v>
      </c>
      <c r="F93" s="13"/>
      <c r="G93" s="13"/>
      <c r="H93" s="265">
        <v>3423.766</v>
      </c>
      <c r="I93" s="56" t="s">
        <v>131</v>
      </c>
      <c r="J93" s="234" t="s">
        <v>144</v>
      </c>
      <c r="K93" s="291" t="s">
        <v>106</v>
      </c>
    </row>
    <row r="94" spans="1:11" ht="41.25" customHeight="1">
      <c r="A94" s="61" t="s">
        <v>339</v>
      </c>
      <c r="B94" s="233" t="s">
        <v>551</v>
      </c>
      <c r="C94" s="12" t="s">
        <v>3</v>
      </c>
      <c r="D94" s="100">
        <v>0.096</v>
      </c>
      <c r="E94" s="265">
        <v>3902.2248</v>
      </c>
      <c r="F94" s="13"/>
      <c r="G94" s="13"/>
      <c r="H94" s="265">
        <v>3902.2248</v>
      </c>
      <c r="I94" s="56" t="s">
        <v>131</v>
      </c>
      <c r="J94" s="234" t="s">
        <v>144</v>
      </c>
      <c r="K94" s="291" t="s">
        <v>106</v>
      </c>
    </row>
    <row r="95" spans="1:11" ht="42" customHeight="1">
      <c r="A95" s="61" t="s">
        <v>340</v>
      </c>
      <c r="B95" s="233" t="s">
        <v>552</v>
      </c>
      <c r="C95" s="12" t="s">
        <v>3</v>
      </c>
      <c r="D95" s="100">
        <v>0.107</v>
      </c>
      <c r="E95" s="265">
        <v>3420.3252</v>
      </c>
      <c r="F95" s="13"/>
      <c r="G95" s="13"/>
      <c r="H95" s="265">
        <v>3420.3252</v>
      </c>
      <c r="I95" s="56" t="s">
        <v>131</v>
      </c>
      <c r="J95" s="234" t="s">
        <v>144</v>
      </c>
      <c r="K95" s="291" t="s">
        <v>106</v>
      </c>
    </row>
    <row r="96" spans="1:11" ht="42" customHeight="1">
      <c r="A96" s="61" t="s">
        <v>341</v>
      </c>
      <c r="B96" s="233" t="s">
        <v>553</v>
      </c>
      <c r="C96" s="12" t="s">
        <v>3</v>
      </c>
      <c r="D96" s="100">
        <v>0.06</v>
      </c>
      <c r="E96" s="265">
        <v>1707.8256</v>
      </c>
      <c r="F96" s="13"/>
      <c r="G96" s="13"/>
      <c r="H96" s="265">
        <v>1707.8256</v>
      </c>
      <c r="I96" s="56" t="s">
        <v>131</v>
      </c>
      <c r="J96" s="234" t="s">
        <v>134</v>
      </c>
      <c r="K96" s="291" t="s">
        <v>106</v>
      </c>
    </row>
    <row r="97" spans="1:11" ht="42" customHeight="1">
      <c r="A97" s="61" t="s">
        <v>342</v>
      </c>
      <c r="B97" s="233" t="s">
        <v>554</v>
      </c>
      <c r="C97" s="12" t="s">
        <v>3</v>
      </c>
      <c r="D97" s="100">
        <v>0.037</v>
      </c>
      <c r="E97" s="265">
        <v>994.91868</v>
      </c>
      <c r="F97" s="13"/>
      <c r="G97" s="13"/>
      <c r="H97" s="265">
        <v>994.91868</v>
      </c>
      <c r="I97" s="56" t="s">
        <v>131</v>
      </c>
      <c r="J97" s="234" t="s">
        <v>134</v>
      </c>
      <c r="K97" s="291" t="s">
        <v>106</v>
      </c>
    </row>
    <row r="98" spans="1:11" ht="48.75" customHeight="1">
      <c r="A98" s="61" t="s">
        <v>376</v>
      </c>
      <c r="B98" s="233" t="s">
        <v>555</v>
      </c>
      <c r="C98" s="12" t="s">
        <v>3</v>
      </c>
      <c r="D98" s="100">
        <v>0.146</v>
      </c>
      <c r="E98" s="265">
        <v>2845.288</v>
      </c>
      <c r="F98" s="13"/>
      <c r="G98" s="13"/>
      <c r="H98" s="265">
        <v>2845.288</v>
      </c>
      <c r="I98" s="56" t="s">
        <v>131</v>
      </c>
      <c r="J98" s="234" t="s">
        <v>144</v>
      </c>
      <c r="K98" s="291" t="s">
        <v>106</v>
      </c>
    </row>
    <row r="99" spans="1:11" ht="59.25" customHeight="1">
      <c r="A99" s="61" t="s">
        <v>549</v>
      </c>
      <c r="B99" s="233" t="s">
        <v>558</v>
      </c>
      <c r="C99" s="12" t="s">
        <v>3</v>
      </c>
      <c r="D99" s="100">
        <v>0.216</v>
      </c>
      <c r="E99" s="265">
        <v>2811.073</v>
      </c>
      <c r="F99" s="13"/>
      <c r="G99" s="13"/>
      <c r="H99" s="265">
        <v>2811.073</v>
      </c>
      <c r="I99" s="56" t="s">
        <v>131</v>
      </c>
      <c r="J99" s="234" t="s">
        <v>144</v>
      </c>
      <c r="K99" s="291" t="s">
        <v>106</v>
      </c>
    </row>
    <row r="100" spans="1:11" ht="49.5" customHeight="1">
      <c r="A100" s="61" t="s">
        <v>550</v>
      </c>
      <c r="B100" s="233" t="s">
        <v>556</v>
      </c>
      <c r="C100" s="12" t="s">
        <v>3</v>
      </c>
      <c r="D100" s="100">
        <v>0.5</v>
      </c>
      <c r="E100" s="265">
        <v>3500</v>
      </c>
      <c r="F100" s="13"/>
      <c r="G100" s="13"/>
      <c r="H100" s="265">
        <v>3500</v>
      </c>
      <c r="I100" s="56" t="s">
        <v>107</v>
      </c>
      <c r="J100" s="234" t="s">
        <v>144</v>
      </c>
      <c r="K100" s="291" t="s">
        <v>106</v>
      </c>
    </row>
    <row r="101" spans="1:11" ht="29.25" customHeight="1">
      <c r="A101" s="73" t="s">
        <v>11</v>
      </c>
      <c r="B101" s="21" t="s">
        <v>379</v>
      </c>
      <c r="C101" s="8" t="s">
        <v>3</v>
      </c>
      <c r="D101" s="29"/>
      <c r="E101" s="29">
        <f>E103+E105+E107+E109</f>
        <v>20</v>
      </c>
      <c r="F101" s="44"/>
      <c r="G101" s="44"/>
      <c r="H101" s="270">
        <f>H103+H105+H107+H109</f>
        <v>20</v>
      </c>
      <c r="I101" s="213"/>
      <c r="J101" s="214"/>
      <c r="K101" s="131"/>
    </row>
    <row r="102" spans="1:11" ht="29.25" customHeight="1">
      <c r="A102" s="73"/>
      <c r="B102" s="38" t="s">
        <v>18</v>
      </c>
      <c r="C102" s="8" t="s">
        <v>3</v>
      </c>
      <c r="D102" s="29"/>
      <c r="E102" s="29">
        <f>E103+E105+E107+E109</f>
        <v>20</v>
      </c>
      <c r="F102" s="44"/>
      <c r="G102" s="44"/>
      <c r="H102" s="271">
        <f>H103+H105+H107+H109</f>
        <v>20</v>
      </c>
      <c r="I102" s="213"/>
      <c r="J102" s="214"/>
      <c r="K102" s="131"/>
    </row>
    <row r="103" spans="1:11" ht="30" customHeight="1">
      <c r="A103" s="73" t="s">
        <v>12</v>
      </c>
      <c r="B103" s="64" t="s">
        <v>59</v>
      </c>
      <c r="C103" s="8"/>
      <c r="D103" s="30"/>
      <c r="E103" s="11">
        <f>E104</f>
        <v>5</v>
      </c>
      <c r="F103" s="49"/>
      <c r="G103" s="90"/>
      <c r="H103" s="263">
        <f>H104</f>
        <v>5</v>
      </c>
      <c r="I103" s="207"/>
      <c r="J103" s="208"/>
      <c r="K103" s="134"/>
    </row>
    <row r="104" spans="1:11" ht="42.75" customHeight="1">
      <c r="A104" s="61" t="s">
        <v>282</v>
      </c>
      <c r="B104" s="47" t="s">
        <v>96</v>
      </c>
      <c r="C104" s="25" t="s">
        <v>4</v>
      </c>
      <c r="D104" s="39">
        <v>2</v>
      </c>
      <c r="E104" s="50">
        <v>5</v>
      </c>
      <c r="F104" s="49"/>
      <c r="G104" s="49"/>
      <c r="H104" s="265">
        <v>5</v>
      </c>
      <c r="I104" s="114" t="s">
        <v>118</v>
      </c>
      <c r="J104" s="119" t="s">
        <v>144</v>
      </c>
      <c r="K104" s="152" t="s">
        <v>111</v>
      </c>
    </row>
    <row r="105" spans="1:11" ht="30" customHeight="1">
      <c r="A105" s="73" t="s">
        <v>60</v>
      </c>
      <c r="B105" s="64" t="s">
        <v>75</v>
      </c>
      <c r="C105" s="8"/>
      <c r="D105" s="30"/>
      <c r="E105" s="11">
        <f>E106</f>
        <v>5</v>
      </c>
      <c r="F105" s="49"/>
      <c r="G105" s="90"/>
      <c r="H105" s="263">
        <f>H106</f>
        <v>5</v>
      </c>
      <c r="I105" s="49"/>
      <c r="J105" s="121"/>
      <c r="K105" s="134"/>
    </row>
    <row r="106" spans="1:11" ht="30" customHeight="1">
      <c r="A106" s="61" t="s">
        <v>283</v>
      </c>
      <c r="B106" s="111" t="s">
        <v>96</v>
      </c>
      <c r="C106" s="25" t="s">
        <v>561</v>
      </c>
      <c r="D106" s="50">
        <v>3</v>
      </c>
      <c r="E106" s="50">
        <v>5</v>
      </c>
      <c r="F106" s="49"/>
      <c r="G106" s="90"/>
      <c r="H106" s="265">
        <v>5</v>
      </c>
      <c r="I106" s="114" t="s">
        <v>118</v>
      </c>
      <c r="J106" s="119" t="s">
        <v>144</v>
      </c>
      <c r="K106" s="133" t="s">
        <v>106</v>
      </c>
    </row>
    <row r="107" spans="1:11" ht="30" customHeight="1">
      <c r="A107" s="73" t="s">
        <v>94</v>
      </c>
      <c r="B107" s="64" t="s">
        <v>95</v>
      </c>
      <c r="C107" s="8"/>
      <c r="D107" s="50"/>
      <c r="E107" s="11">
        <f>E108</f>
        <v>5</v>
      </c>
      <c r="F107" s="49"/>
      <c r="G107" s="90"/>
      <c r="H107" s="263">
        <v>5</v>
      </c>
      <c r="I107" s="207"/>
      <c r="J107" s="208"/>
      <c r="K107" s="134"/>
    </row>
    <row r="108" spans="1:11" ht="30" customHeight="1">
      <c r="A108" s="73" t="s">
        <v>93</v>
      </c>
      <c r="B108" s="111" t="s">
        <v>96</v>
      </c>
      <c r="C108" s="25" t="s">
        <v>4</v>
      </c>
      <c r="D108" s="50">
        <v>2</v>
      </c>
      <c r="E108" s="50">
        <v>5</v>
      </c>
      <c r="F108" s="49"/>
      <c r="G108" s="90"/>
      <c r="H108" s="265">
        <v>5</v>
      </c>
      <c r="I108" s="114" t="s">
        <v>118</v>
      </c>
      <c r="J108" s="119" t="s">
        <v>144</v>
      </c>
      <c r="K108" s="151" t="s">
        <v>117</v>
      </c>
    </row>
    <row r="109" spans="1:11" ht="30" customHeight="1">
      <c r="A109" s="73" t="s">
        <v>101</v>
      </c>
      <c r="B109" s="64" t="s">
        <v>90</v>
      </c>
      <c r="C109" s="8"/>
      <c r="D109" s="30"/>
      <c r="E109" s="11">
        <f>E110</f>
        <v>5</v>
      </c>
      <c r="F109" s="49"/>
      <c r="G109" s="90"/>
      <c r="H109" s="263">
        <f>H110</f>
        <v>5</v>
      </c>
      <c r="I109" s="49"/>
      <c r="J109" s="121"/>
      <c r="K109" s="134"/>
    </row>
    <row r="110" spans="1:11" ht="37.5" customHeight="1">
      <c r="A110" s="61" t="s">
        <v>228</v>
      </c>
      <c r="B110" s="111" t="s">
        <v>96</v>
      </c>
      <c r="C110" s="25" t="s">
        <v>4</v>
      </c>
      <c r="D110" s="50">
        <v>2</v>
      </c>
      <c r="E110" s="50">
        <v>5</v>
      </c>
      <c r="F110" s="49"/>
      <c r="G110" s="90"/>
      <c r="H110" s="265">
        <v>5</v>
      </c>
      <c r="I110" s="114" t="s">
        <v>118</v>
      </c>
      <c r="J110" s="119" t="s">
        <v>144</v>
      </c>
      <c r="K110" s="151" t="s">
        <v>116</v>
      </c>
    </row>
    <row r="111" spans="1:11" ht="47.25" customHeight="1">
      <c r="A111" s="73" t="s">
        <v>11</v>
      </c>
      <c r="B111" s="180" t="s">
        <v>17</v>
      </c>
      <c r="C111" s="8"/>
      <c r="D111" s="29"/>
      <c r="E111" s="11">
        <f>E112</f>
        <v>5</v>
      </c>
      <c r="F111" s="44"/>
      <c r="G111" s="44"/>
      <c r="H111" s="270">
        <f>H112</f>
        <v>5</v>
      </c>
      <c r="I111" s="213"/>
      <c r="J111" s="214"/>
      <c r="K111" s="131"/>
    </row>
    <row r="112" spans="1:11" ht="45" customHeight="1">
      <c r="A112" s="73" t="s">
        <v>97</v>
      </c>
      <c r="B112" s="64" t="s">
        <v>98</v>
      </c>
      <c r="C112" s="8"/>
      <c r="D112" s="30"/>
      <c r="E112" s="11">
        <f>E113</f>
        <v>5</v>
      </c>
      <c r="F112" s="49"/>
      <c r="G112" s="90"/>
      <c r="H112" s="263">
        <f>H113</f>
        <v>5</v>
      </c>
      <c r="I112" s="49"/>
      <c r="J112" s="121"/>
      <c r="K112" s="134"/>
    </row>
    <row r="113" spans="1:11" ht="42.75" customHeight="1">
      <c r="A113" s="73" t="s">
        <v>99</v>
      </c>
      <c r="B113" s="111" t="s">
        <v>96</v>
      </c>
      <c r="C113" s="8" t="s">
        <v>4</v>
      </c>
      <c r="D113" s="50">
        <v>1</v>
      </c>
      <c r="E113" s="230">
        <v>5</v>
      </c>
      <c r="F113" s="49"/>
      <c r="G113" s="90"/>
      <c r="H113" s="265">
        <v>5</v>
      </c>
      <c r="I113" s="114" t="s">
        <v>118</v>
      </c>
      <c r="J113" s="119" t="s">
        <v>144</v>
      </c>
      <c r="K113" s="152" t="s">
        <v>113</v>
      </c>
    </row>
    <row r="114" spans="1:11" ht="39" customHeight="1">
      <c r="A114" s="73" t="s">
        <v>229</v>
      </c>
      <c r="B114" s="180" t="s">
        <v>230</v>
      </c>
      <c r="C114" s="25" t="s">
        <v>4</v>
      </c>
      <c r="D114" s="50"/>
      <c r="E114" s="11">
        <f>E115</f>
        <v>61.04</v>
      </c>
      <c r="F114" s="49"/>
      <c r="G114" s="90"/>
      <c r="H114" s="11">
        <f>H115</f>
        <v>61.04</v>
      </c>
      <c r="I114" s="207"/>
      <c r="J114" s="208"/>
      <c r="K114" s="151"/>
    </row>
    <row r="115" spans="1:11" ht="39.75" customHeight="1">
      <c r="A115" s="61" t="s">
        <v>284</v>
      </c>
      <c r="B115" s="111" t="s">
        <v>120</v>
      </c>
      <c r="C115" s="25" t="s">
        <v>4</v>
      </c>
      <c r="D115" s="50"/>
      <c r="E115" s="50">
        <v>61.04</v>
      </c>
      <c r="F115" s="49"/>
      <c r="G115" s="90"/>
      <c r="H115" s="265">
        <v>61.04</v>
      </c>
      <c r="I115" s="49" t="s">
        <v>107</v>
      </c>
      <c r="J115" s="121" t="s">
        <v>122</v>
      </c>
      <c r="K115" s="151" t="s">
        <v>123</v>
      </c>
    </row>
    <row r="116" spans="1:11" ht="29.25" customHeight="1">
      <c r="A116" s="73" t="s">
        <v>343</v>
      </c>
      <c r="B116" s="235" t="s">
        <v>344</v>
      </c>
      <c r="C116" s="25"/>
      <c r="D116" s="50"/>
      <c r="E116" s="11">
        <f>E117+E118+E119</f>
        <v>3200</v>
      </c>
      <c r="F116" s="49"/>
      <c r="G116" s="90"/>
      <c r="H116" s="263">
        <f>H117+H118+H119</f>
        <v>3200</v>
      </c>
      <c r="I116" s="49"/>
      <c r="J116" s="121"/>
      <c r="K116" s="151"/>
    </row>
    <row r="117" spans="1:11" ht="47.25" customHeight="1">
      <c r="A117" s="61" t="s">
        <v>345</v>
      </c>
      <c r="B117" s="236" t="s">
        <v>560</v>
      </c>
      <c r="C117" s="25" t="s">
        <v>3</v>
      </c>
      <c r="D117" s="50">
        <v>0.2</v>
      </c>
      <c r="E117" s="50">
        <v>400</v>
      </c>
      <c r="F117" s="49"/>
      <c r="G117" s="90"/>
      <c r="H117" s="265">
        <v>400</v>
      </c>
      <c r="I117" s="49" t="s">
        <v>160</v>
      </c>
      <c r="J117" s="121" t="s">
        <v>144</v>
      </c>
      <c r="K117" s="148" t="s">
        <v>106</v>
      </c>
    </row>
    <row r="118" spans="1:11" ht="45" customHeight="1">
      <c r="A118" s="61" t="s">
        <v>346</v>
      </c>
      <c r="B118" s="236" t="s">
        <v>347</v>
      </c>
      <c r="C118" s="25" t="s">
        <v>102</v>
      </c>
      <c r="D118" s="50"/>
      <c r="E118" s="50">
        <v>2700</v>
      </c>
      <c r="F118" s="49"/>
      <c r="G118" s="90"/>
      <c r="H118" s="265">
        <v>2700</v>
      </c>
      <c r="I118" s="49" t="s">
        <v>160</v>
      </c>
      <c r="J118" s="121" t="s">
        <v>119</v>
      </c>
      <c r="K118" s="148" t="s">
        <v>106</v>
      </c>
    </row>
    <row r="119" spans="1:11" ht="54" customHeight="1">
      <c r="A119" s="61" t="s">
        <v>348</v>
      </c>
      <c r="B119" s="236" t="s">
        <v>559</v>
      </c>
      <c r="C119" s="25" t="s">
        <v>4</v>
      </c>
      <c r="D119" s="50">
        <v>1</v>
      </c>
      <c r="E119" s="50">
        <v>100</v>
      </c>
      <c r="F119" s="49"/>
      <c r="G119" s="90"/>
      <c r="H119" s="265">
        <v>100</v>
      </c>
      <c r="I119" s="49" t="s">
        <v>160</v>
      </c>
      <c r="J119" s="121" t="s">
        <v>134</v>
      </c>
      <c r="K119" s="148" t="s">
        <v>106</v>
      </c>
    </row>
    <row r="120" spans="1:11" s="2" customFormat="1" ht="23.25" customHeight="1">
      <c r="A120" s="63" t="s">
        <v>30</v>
      </c>
      <c r="B120" s="244" t="s">
        <v>67</v>
      </c>
      <c r="C120" s="22" t="s">
        <v>3</v>
      </c>
      <c r="D120" s="268">
        <v>122.936</v>
      </c>
      <c r="E120" s="11">
        <f>E124+E129+E131</f>
        <v>1612</v>
      </c>
      <c r="F120" s="90"/>
      <c r="G120" s="90"/>
      <c r="H120" s="11">
        <f>H124+H129+H131</f>
        <v>1612</v>
      </c>
      <c r="I120" s="90"/>
      <c r="J120" s="218"/>
      <c r="K120" s="135"/>
    </row>
    <row r="121" spans="1:11" ht="27.75" customHeight="1">
      <c r="A121" s="61"/>
      <c r="B121" s="35" t="s">
        <v>18</v>
      </c>
      <c r="C121" s="251" t="s">
        <v>3</v>
      </c>
      <c r="D121" s="268">
        <v>106.506</v>
      </c>
      <c r="E121" s="30">
        <f>E124+E129+E131</f>
        <v>1612</v>
      </c>
      <c r="F121" s="49"/>
      <c r="G121" s="49"/>
      <c r="H121" s="11">
        <f>H124+H129+H131</f>
        <v>1612</v>
      </c>
      <c r="I121" s="49"/>
      <c r="J121" s="121"/>
      <c r="K121" s="136"/>
    </row>
    <row r="122" spans="1:11" s="5" customFormat="1" ht="19.5">
      <c r="A122" s="101"/>
      <c r="B122" s="106" t="s">
        <v>20</v>
      </c>
      <c r="C122" s="34" t="s">
        <v>3</v>
      </c>
      <c r="D122" s="263">
        <v>1</v>
      </c>
      <c r="E122" s="11">
        <f>E131</f>
        <v>1500</v>
      </c>
      <c r="F122" s="14"/>
      <c r="G122" s="14"/>
      <c r="H122" s="11">
        <f>H131</f>
        <v>1500</v>
      </c>
      <c r="I122" s="14"/>
      <c r="J122" s="117"/>
      <c r="K122" s="128"/>
    </row>
    <row r="123" spans="1:11" s="5" customFormat="1" ht="21.75" customHeight="1">
      <c r="A123" s="101"/>
      <c r="B123" s="35" t="s">
        <v>18</v>
      </c>
      <c r="C123" s="107" t="s">
        <v>3</v>
      </c>
      <c r="D123" s="269">
        <v>1</v>
      </c>
      <c r="E123" s="51">
        <f>E131</f>
        <v>1500</v>
      </c>
      <c r="F123" s="51"/>
      <c r="G123" s="51"/>
      <c r="H123" s="66">
        <f>H131</f>
        <v>1500</v>
      </c>
      <c r="I123" s="13"/>
      <c r="J123" s="116"/>
      <c r="K123" s="137"/>
    </row>
    <row r="124" spans="1:11" s="5" customFormat="1" ht="21.75" customHeight="1">
      <c r="A124" s="101"/>
      <c r="B124" s="243" t="s">
        <v>285</v>
      </c>
      <c r="C124" s="36"/>
      <c r="D124" s="66"/>
      <c r="E124" s="11">
        <f>E125+E127</f>
        <v>70</v>
      </c>
      <c r="F124" s="51"/>
      <c r="G124" s="51"/>
      <c r="H124" s="227">
        <f>H125+H127</f>
        <v>70</v>
      </c>
      <c r="I124" s="13"/>
      <c r="J124" s="116"/>
      <c r="K124" s="137"/>
    </row>
    <row r="125" spans="1:11" s="5" customFormat="1" ht="21.75" customHeight="1">
      <c r="A125" s="112" t="s">
        <v>70</v>
      </c>
      <c r="B125" s="243" t="s">
        <v>68</v>
      </c>
      <c r="C125" s="34"/>
      <c r="D125" s="202"/>
      <c r="E125" s="11">
        <f>E126</f>
        <v>35</v>
      </c>
      <c r="F125" s="51"/>
      <c r="G125" s="51"/>
      <c r="H125" s="11">
        <f>H126</f>
        <v>35</v>
      </c>
      <c r="I125" s="13"/>
      <c r="J125" s="116"/>
      <c r="K125" s="137"/>
    </row>
    <row r="126" spans="1:11" s="5" customFormat="1" ht="39" customHeight="1">
      <c r="A126" s="101" t="s">
        <v>275</v>
      </c>
      <c r="B126" s="23" t="s">
        <v>562</v>
      </c>
      <c r="C126" s="31" t="s">
        <v>4</v>
      </c>
      <c r="D126" s="103">
        <v>1</v>
      </c>
      <c r="E126" s="100">
        <v>35</v>
      </c>
      <c r="F126" s="13"/>
      <c r="G126" s="13"/>
      <c r="H126" s="265">
        <v>35</v>
      </c>
      <c r="I126" s="114" t="s">
        <v>118</v>
      </c>
      <c r="J126" s="119" t="s">
        <v>144</v>
      </c>
      <c r="K126" s="255" t="s">
        <v>563</v>
      </c>
    </row>
    <row r="127" spans="1:11" s="5" customFormat="1" ht="31.5" customHeight="1">
      <c r="A127" s="113" t="s">
        <v>71</v>
      </c>
      <c r="B127" s="244" t="s">
        <v>100</v>
      </c>
      <c r="C127" s="107"/>
      <c r="D127" s="11"/>
      <c r="E127" s="11">
        <f>E128</f>
        <v>35</v>
      </c>
      <c r="F127" s="13"/>
      <c r="G127" s="13"/>
      <c r="H127" s="263">
        <f>H128</f>
        <v>35</v>
      </c>
      <c r="I127" s="114"/>
      <c r="J127" s="116"/>
      <c r="K127" s="137"/>
    </row>
    <row r="128" spans="1:11" s="5" customFormat="1" ht="40.5" customHeight="1">
      <c r="A128" s="108" t="s">
        <v>276</v>
      </c>
      <c r="B128" s="111" t="s">
        <v>562</v>
      </c>
      <c r="C128" s="31" t="s">
        <v>4</v>
      </c>
      <c r="D128" s="103">
        <v>1</v>
      </c>
      <c r="E128" s="100">
        <v>35</v>
      </c>
      <c r="F128" s="13"/>
      <c r="G128" s="13"/>
      <c r="H128" s="265">
        <v>35</v>
      </c>
      <c r="I128" s="114" t="s">
        <v>118</v>
      </c>
      <c r="J128" s="119" t="s">
        <v>144</v>
      </c>
      <c r="K128" s="255" t="s">
        <v>564</v>
      </c>
    </row>
    <row r="129" spans="1:11" s="5" customFormat="1" ht="37.5">
      <c r="A129" s="113" t="s">
        <v>72</v>
      </c>
      <c r="B129" s="244" t="s">
        <v>366</v>
      </c>
      <c r="C129" s="31"/>
      <c r="D129" s="100"/>
      <c r="E129" s="263">
        <f>E130</f>
        <v>42</v>
      </c>
      <c r="F129" s="13"/>
      <c r="G129" s="13"/>
      <c r="H129" s="263">
        <f>H130</f>
        <v>42</v>
      </c>
      <c r="I129" s="114"/>
      <c r="J129" s="116"/>
      <c r="K129" s="150"/>
    </row>
    <row r="130" spans="1:11" s="5" customFormat="1" ht="37.5">
      <c r="A130" s="108" t="s">
        <v>277</v>
      </c>
      <c r="B130" s="157" t="s">
        <v>365</v>
      </c>
      <c r="C130" s="31"/>
      <c r="D130" s="100"/>
      <c r="E130" s="265">
        <v>42</v>
      </c>
      <c r="F130" s="13"/>
      <c r="G130" s="13"/>
      <c r="H130" s="265">
        <v>42</v>
      </c>
      <c r="I130" s="13" t="s">
        <v>107</v>
      </c>
      <c r="J130" s="116" t="s">
        <v>122</v>
      </c>
      <c r="K130" s="156" t="s">
        <v>121</v>
      </c>
    </row>
    <row r="131" spans="1:11" s="5" customFormat="1" ht="40.5" customHeight="1">
      <c r="A131" s="113" t="s">
        <v>73</v>
      </c>
      <c r="B131" s="243" t="s">
        <v>126</v>
      </c>
      <c r="C131" s="31" t="s">
        <v>3</v>
      </c>
      <c r="D131" s="263">
        <v>1</v>
      </c>
      <c r="E131" s="263">
        <f>E132+E133</f>
        <v>1500</v>
      </c>
      <c r="F131" s="267"/>
      <c r="G131" s="267"/>
      <c r="H131" s="263">
        <f>H132+H133</f>
        <v>1500</v>
      </c>
      <c r="I131" s="13"/>
      <c r="J131" s="116"/>
      <c r="K131" s="156"/>
    </row>
    <row r="132" spans="1:11" s="5" customFormat="1" ht="18.75">
      <c r="A132" s="108" t="s">
        <v>76</v>
      </c>
      <c r="B132" s="142" t="s">
        <v>460</v>
      </c>
      <c r="C132" s="31" t="s">
        <v>3</v>
      </c>
      <c r="D132" s="265">
        <v>0.8</v>
      </c>
      <c r="E132" s="265">
        <v>1100</v>
      </c>
      <c r="F132" s="13"/>
      <c r="G132" s="13"/>
      <c r="H132" s="265">
        <v>1100</v>
      </c>
      <c r="I132" s="13" t="s">
        <v>152</v>
      </c>
      <c r="J132" s="116" t="s">
        <v>122</v>
      </c>
      <c r="K132" s="255" t="s">
        <v>106</v>
      </c>
    </row>
    <row r="133" spans="1:11" s="5" customFormat="1" ht="18.75">
      <c r="A133" s="108" t="s">
        <v>77</v>
      </c>
      <c r="B133" s="157" t="s">
        <v>461</v>
      </c>
      <c r="C133" s="31" t="s">
        <v>3</v>
      </c>
      <c r="D133" s="265">
        <v>0.2</v>
      </c>
      <c r="E133" s="265">
        <v>400</v>
      </c>
      <c r="F133" s="13"/>
      <c r="G133" s="13"/>
      <c r="H133" s="265">
        <v>400</v>
      </c>
      <c r="I133" s="13" t="s">
        <v>152</v>
      </c>
      <c r="J133" s="116" t="s">
        <v>122</v>
      </c>
      <c r="K133" s="255" t="s">
        <v>106</v>
      </c>
    </row>
    <row r="134" spans="1:11" s="5" customFormat="1" ht="23.25" customHeight="1">
      <c r="A134" s="108"/>
      <c r="B134" s="157"/>
      <c r="C134" s="31"/>
      <c r="D134" s="265"/>
      <c r="E134" s="13"/>
      <c r="F134" s="13"/>
      <c r="G134" s="13"/>
      <c r="H134" s="265"/>
      <c r="I134" s="51"/>
      <c r="J134" s="122"/>
      <c r="K134" s="156"/>
    </row>
    <row r="135" spans="1:11" s="5" customFormat="1" ht="25.5" customHeight="1">
      <c r="A135" s="113" t="s">
        <v>31</v>
      </c>
      <c r="B135" s="245" t="s">
        <v>124</v>
      </c>
      <c r="C135" s="31" t="s">
        <v>3</v>
      </c>
      <c r="D135" s="263">
        <v>115.14</v>
      </c>
      <c r="E135" s="11">
        <f>E139</f>
        <v>426.4</v>
      </c>
      <c r="F135" s="13"/>
      <c r="G135" s="13"/>
      <c r="H135" s="263">
        <f>H139</f>
        <v>426.4</v>
      </c>
      <c r="I135" s="51"/>
      <c r="J135" s="122"/>
      <c r="K135" s="150"/>
    </row>
    <row r="136" spans="1:11" s="5" customFormat="1" ht="25.5" customHeight="1">
      <c r="A136" s="113"/>
      <c r="B136" s="154" t="s">
        <v>18</v>
      </c>
      <c r="C136" s="31" t="s">
        <v>3</v>
      </c>
      <c r="D136" s="265">
        <v>92.8</v>
      </c>
      <c r="E136" s="100">
        <v>0</v>
      </c>
      <c r="F136" s="13"/>
      <c r="G136" s="13"/>
      <c r="H136" s="265">
        <v>0</v>
      </c>
      <c r="I136" s="51"/>
      <c r="J136" s="122"/>
      <c r="K136" s="150"/>
    </row>
    <row r="137" spans="1:11" s="5" customFormat="1" ht="25.5" customHeight="1">
      <c r="A137" s="113"/>
      <c r="B137" s="154" t="s">
        <v>20</v>
      </c>
      <c r="C137" s="31" t="s">
        <v>3</v>
      </c>
      <c r="D137" s="100">
        <v>0.22</v>
      </c>
      <c r="E137" s="100">
        <f>E140</f>
        <v>426.4</v>
      </c>
      <c r="F137" s="13"/>
      <c r="G137" s="13"/>
      <c r="H137" s="265">
        <f>H140</f>
        <v>426.4</v>
      </c>
      <c r="I137" s="51"/>
      <c r="J137" s="122"/>
      <c r="K137" s="150"/>
    </row>
    <row r="138" spans="1:11" s="5" customFormat="1" ht="25.5" customHeight="1">
      <c r="A138" s="113"/>
      <c r="B138" s="154" t="s">
        <v>18</v>
      </c>
      <c r="C138" s="31" t="s">
        <v>3</v>
      </c>
      <c r="D138" s="100">
        <v>0</v>
      </c>
      <c r="E138" s="100"/>
      <c r="F138" s="13"/>
      <c r="G138" s="13"/>
      <c r="H138" s="265"/>
      <c r="I138" s="51"/>
      <c r="J138" s="122"/>
      <c r="K138" s="150"/>
    </row>
    <row r="139" spans="1:11" s="5" customFormat="1" ht="25.5" customHeight="1">
      <c r="A139" s="113"/>
      <c r="B139" s="245" t="s">
        <v>175</v>
      </c>
      <c r="C139" s="31" t="s">
        <v>3</v>
      </c>
      <c r="D139" s="11">
        <v>0.22</v>
      </c>
      <c r="E139" s="11">
        <f>E140</f>
        <v>426.4</v>
      </c>
      <c r="F139" s="13"/>
      <c r="G139" s="13"/>
      <c r="H139" s="263">
        <f>H140</f>
        <v>426.4</v>
      </c>
      <c r="I139" s="51"/>
      <c r="J139" s="122"/>
      <c r="K139" s="150"/>
    </row>
    <row r="140" spans="1:11" s="5" customFormat="1" ht="40.5" customHeight="1">
      <c r="A140" s="113" t="s">
        <v>125</v>
      </c>
      <c r="B140" s="157" t="s">
        <v>529</v>
      </c>
      <c r="C140" s="31" t="s">
        <v>3</v>
      </c>
      <c r="D140" s="100">
        <v>0.22</v>
      </c>
      <c r="E140" s="100">
        <v>426.4</v>
      </c>
      <c r="F140" s="13"/>
      <c r="G140" s="13"/>
      <c r="H140" s="265">
        <v>426.4</v>
      </c>
      <c r="I140" s="13" t="s">
        <v>152</v>
      </c>
      <c r="J140" s="116" t="s">
        <v>144</v>
      </c>
      <c r="K140" s="255" t="s">
        <v>178</v>
      </c>
    </row>
    <row r="141" spans="1:11" s="5" customFormat="1" ht="37.5">
      <c r="A141" s="113" t="s">
        <v>33</v>
      </c>
      <c r="B141" s="245" t="s">
        <v>130</v>
      </c>
      <c r="C141" s="31"/>
      <c r="D141" s="100"/>
      <c r="E141" s="11">
        <f>E142+E143+E144+E145+E146+E147+E148+E149+E150+E151+E152+E153+E154+E155+E156+E157+E158+E159+E160+E161+E162+E163+E164</f>
        <v>15764</v>
      </c>
      <c r="F141" s="13"/>
      <c r="G141" s="13"/>
      <c r="H141" s="263">
        <f>H142+H143+H144+H145+H146+H147+H148+H149+H150+H151+H152+H153+H154+H155+H156+H157+H158+H159+H160+H161+H162+H163+H164</f>
        <v>15764</v>
      </c>
      <c r="I141" s="13"/>
      <c r="J141" s="116"/>
      <c r="K141" s="150"/>
    </row>
    <row r="142" spans="1:11" s="5" customFormat="1" ht="32.25">
      <c r="A142" s="108" t="s">
        <v>129</v>
      </c>
      <c r="B142" s="142" t="s">
        <v>462</v>
      </c>
      <c r="C142" s="31" t="s">
        <v>133</v>
      </c>
      <c r="D142" s="103">
        <v>880</v>
      </c>
      <c r="E142" s="100">
        <v>985.9</v>
      </c>
      <c r="F142" s="13"/>
      <c r="G142" s="13"/>
      <c r="H142" s="265">
        <v>985.9</v>
      </c>
      <c r="I142" s="13" t="s">
        <v>134</v>
      </c>
      <c r="J142" s="116" t="s">
        <v>144</v>
      </c>
      <c r="K142" s="155" t="s">
        <v>132</v>
      </c>
    </row>
    <row r="143" spans="1:11" s="5" customFormat="1" ht="32.25">
      <c r="A143" s="108" t="s">
        <v>135</v>
      </c>
      <c r="B143" s="142" t="s">
        <v>463</v>
      </c>
      <c r="C143" s="31" t="s">
        <v>4</v>
      </c>
      <c r="D143" s="28">
        <v>16</v>
      </c>
      <c r="E143" s="100">
        <v>559</v>
      </c>
      <c r="F143" s="13"/>
      <c r="G143" s="13"/>
      <c r="H143" s="265">
        <v>559</v>
      </c>
      <c r="I143" s="13" t="s">
        <v>160</v>
      </c>
      <c r="J143" s="116" t="s">
        <v>134</v>
      </c>
      <c r="K143" s="155" t="s">
        <v>132</v>
      </c>
    </row>
    <row r="144" spans="1:11" s="5" customFormat="1" ht="32.25">
      <c r="A144" s="108" t="s">
        <v>136</v>
      </c>
      <c r="B144" s="142" t="s">
        <v>523</v>
      </c>
      <c r="C144" s="31" t="s">
        <v>133</v>
      </c>
      <c r="D144" s="103">
        <v>1127</v>
      </c>
      <c r="E144" s="100">
        <v>1657</v>
      </c>
      <c r="F144" s="13"/>
      <c r="G144" s="13"/>
      <c r="H144" s="265">
        <v>1657</v>
      </c>
      <c r="I144" s="13" t="s">
        <v>131</v>
      </c>
      <c r="J144" s="116" t="s">
        <v>134</v>
      </c>
      <c r="K144" s="155" t="s">
        <v>132</v>
      </c>
    </row>
    <row r="145" spans="1:11" s="5" customFormat="1" ht="25.5" customHeight="1">
      <c r="A145" s="108" t="s">
        <v>138</v>
      </c>
      <c r="B145" s="157" t="s">
        <v>141</v>
      </c>
      <c r="C145" s="31" t="s">
        <v>133</v>
      </c>
      <c r="D145" s="28">
        <v>576</v>
      </c>
      <c r="E145" s="100">
        <v>801.3</v>
      </c>
      <c r="F145" s="13"/>
      <c r="G145" s="13"/>
      <c r="H145" s="265">
        <v>801.3</v>
      </c>
      <c r="I145" s="13" t="s">
        <v>131</v>
      </c>
      <c r="J145" s="116" t="s">
        <v>134</v>
      </c>
      <c r="K145" s="256" t="s">
        <v>106</v>
      </c>
    </row>
    <row r="146" spans="1:11" s="5" customFormat="1" ht="32.25">
      <c r="A146" s="108" t="s">
        <v>140</v>
      </c>
      <c r="B146" s="142" t="s">
        <v>464</v>
      </c>
      <c r="C146" s="31" t="s">
        <v>133</v>
      </c>
      <c r="D146" s="28">
        <v>477</v>
      </c>
      <c r="E146" s="100">
        <v>750</v>
      </c>
      <c r="F146" s="13"/>
      <c r="G146" s="13"/>
      <c r="H146" s="265">
        <v>750</v>
      </c>
      <c r="I146" s="13" t="s">
        <v>134</v>
      </c>
      <c r="J146" s="116" t="s">
        <v>144</v>
      </c>
      <c r="K146" s="155" t="s">
        <v>132</v>
      </c>
    </row>
    <row r="147" spans="1:11" s="5" customFormat="1" ht="33" customHeight="1">
      <c r="A147" s="108" t="s">
        <v>142</v>
      </c>
      <c r="B147" s="142" t="s">
        <v>465</v>
      </c>
      <c r="C147" s="31" t="s">
        <v>133</v>
      </c>
      <c r="D147" s="28">
        <v>60</v>
      </c>
      <c r="E147" s="100">
        <v>361</v>
      </c>
      <c r="F147" s="13"/>
      <c r="G147" s="13"/>
      <c r="H147" s="265">
        <v>361</v>
      </c>
      <c r="I147" s="13" t="s">
        <v>118</v>
      </c>
      <c r="J147" s="116" t="s">
        <v>134</v>
      </c>
      <c r="K147" s="155" t="s">
        <v>132</v>
      </c>
    </row>
    <row r="148" spans="1:11" s="5" customFormat="1" ht="32.25">
      <c r="A148" s="108" t="s">
        <v>143</v>
      </c>
      <c r="B148" s="142" t="s">
        <v>466</v>
      </c>
      <c r="C148" s="31" t="s">
        <v>133</v>
      </c>
      <c r="D148" s="28">
        <v>384</v>
      </c>
      <c r="E148" s="100">
        <v>350</v>
      </c>
      <c r="F148" s="13"/>
      <c r="G148" s="13"/>
      <c r="H148" s="265">
        <v>350</v>
      </c>
      <c r="I148" s="13" t="s">
        <v>134</v>
      </c>
      <c r="J148" s="116" t="s">
        <v>144</v>
      </c>
      <c r="K148" s="155" t="s">
        <v>132</v>
      </c>
    </row>
    <row r="149" spans="1:11" s="5" customFormat="1" ht="26.25" customHeight="1">
      <c r="A149" s="108" t="s">
        <v>145</v>
      </c>
      <c r="B149" s="142" t="s">
        <v>467</v>
      </c>
      <c r="C149" s="31" t="s">
        <v>133</v>
      </c>
      <c r="D149" s="28">
        <v>60</v>
      </c>
      <c r="E149" s="100">
        <v>132</v>
      </c>
      <c r="F149" s="13"/>
      <c r="G149" s="13"/>
      <c r="H149" s="265">
        <v>132</v>
      </c>
      <c r="I149" s="13" t="s">
        <v>152</v>
      </c>
      <c r="J149" s="116" t="s">
        <v>152</v>
      </c>
      <c r="K149" s="255" t="s">
        <v>106</v>
      </c>
    </row>
    <row r="150" spans="1:11" s="5" customFormat="1" ht="32.25">
      <c r="A150" s="108" t="s">
        <v>146</v>
      </c>
      <c r="B150" s="142" t="s">
        <v>137</v>
      </c>
      <c r="C150" s="31" t="s">
        <v>133</v>
      </c>
      <c r="D150" s="103">
        <v>200</v>
      </c>
      <c r="E150" s="100">
        <v>500</v>
      </c>
      <c r="F150" s="13"/>
      <c r="G150" s="13"/>
      <c r="H150" s="265">
        <v>500</v>
      </c>
      <c r="I150" s="13" t="s">
        <v>160</v>
      </c>
      <c r="J150" s="116" t="s">
        <v>144</v>
      </c>
      <c r="K150" s="155" t="s">
        <v>132</v>
      </c>
    </row>
    <row r="151" spans="1:11" s="5" customFormat="1" ht="32.25">
      <c r="A151" s="108" t="s">
        <v>147</v>
      </c>
      <c r="B151" s="142" t="s">
        <v>524</v>
      </c>
      <c r="C151" s="31" t="s">
        <v>4</v>
      </c>
      <c r="D151" s="103">
        <v>12</v>
      </c>
      <c r="E151" s="100">
        <v>1300</v>
      </c>
      <c r="F151" s="13"/>
      <c r="G151" s="13"/>
      <c r="H151" s="265">
        <v>1300</v>
      </c>
      <c r="I151" s="13" t="s">
        <v>107</v>
      </c>
      <c r="J151" s="116" t="s">
        <v>122</v>
      </c>
      <c r="K151" s="155" t="s">
        <v>132</v>
      </c>
    </row>
    <row r="152" spans="1:11" s="5" customFormat="1" ht="32.25">
      <c r="A152" s="108" t="s">
        <v>148</v>
      </c>
      <c r="B152" s="142" t="s">
        <v>468</v>
      </c>
      <c r="C152" s="31" t="s">
        <v>4</v>
      </c>
      <c r="D152" s="103">
        <v>10</v>
      </c>
      <c r="E152" s="100">
        <v>150</v>
      </c>
      <c r="F152" s="13"/>
      <c r="G152" s="13"/>
      <c r="H152" s="265">
        <v>150</v>
      </c>
      <c r="I152" s="13" t="s">
        <v>107</v>
      </c>
      <c r="J152" s="116" t="s">
        <v>122</v>
      </c>
      <c r="K152" s="155" t="s">
        <v>132</v>
      </c>
    </row>
    <row r="153" spans="1:11" s="5" customFormat="1" ht="32.25">
      <c r="A153" s="108" t="s">
        <v>149</v>
      </c>
      <c r="B153" s="142" t="s">
        <v>469</v>
      </c>
      <c r="C153" s="31" t="s">
        <v>172</v>
      </c>
      <c r="D153" s="103">
        <v>50</v>
      </c>
      <c r="E153" s="100">
        <v>222.7</v>
      </c>
      <c r="F153" s="13"/>
      <c r="G153" s="13"/>
      <c r="H153" s="265">
        <v>222.7</v>
      </c>
      <c r="I153" s="13" t="s">
        <v>152</v>
      </c>
      <c r="J153" s="116" t="s">
        <v>160</v>
      </c>
      <c r="K153" s="155" t="s">
        <v>132</v>
      </c>
    </row>
    <row r="154" spans="1:11" s="5" customFormat="1" ht="32.25">
      <c r="A154" s="108" t="s">
        <v>150</v>
      </c>
      <c r="B154" s="142" t="s">
        <v>470</v>
      </c>
      <c r="C154" s="31" t="s">
        <v>133</v>
      </c>
      <c r="D154" s="103">
        <v>125</v>
      </c>
      <c r="E154" s="100">
        <v>627.6</v>
      </c>
      <c r="F154" s="13"/>
      <c r="G154" s="13"/>
      <c r="H154" s="265">
        <v>627.6</v>
      </c>
      <c r="I154" s="13" t="s">
        <v>118</v>
      </c>
      <c r="J154" s="116" t="s">
        <v>119</v>
      </c>
      <c r="K154" s="155" t="s">
        <v>132</v>
      </c>
    </row>
    <row r="155" spans="1:11" s="5" customFormat="1" ht="32.25">
      <c r="A155" s="108" t="s">
        <v>151</v>
      </c>
      <c r="B155" s="142" t="s">
        <v>471</v>
      </c>
      <c r="C155" s="31" t="s">
        <v>4</v>
      </c>
      <c r="D155" s="103">
        <v>6</v>
      </c>
      <c r="E155" s="100">
        <v>150</v>
      </c>
      <c r="F155" s="13"/>
      <c r="G155" s="13"/>
      <c r="H155" s="265">
        <v>150</v>
      </c>
      <c r="I155" s="13" t="s">
        <v>472</v>
      </c>
      <c r="J155" s="116" t="s">
        <v>119</v>
      </c>
      <c r="K155" s="155" t="s">
        <v>132</v>
      </c>
    </row>
    <row r="156" spans="1:11" s="5" customFormat="1" ht="32.25">
      <c r="A156" s="108" t="s">
        <v>153</v>
      </c>
      <c r="B156" s="142" t="s">
        <v>473</v>
      </c>
      <c r="C156" s="31" t="s">
        <v>4</v>
      </c>
      <c r="D156" s="103">
        <v>19</v>
      </c>
      <c r="E156" s="100">
        <v>1000</v>
      </c>
      <c r="F156" s="13"/>
      <c r="G156" s="13"/>
      <c r="H156" s="265">
        <v>1000</v>
      </c>
      <c r="I156" s="13" t="s">
        <v>472</v>
      </c>
      <c r="J156" s="116" t="s">
        <v>119</v>
      </c>
      <c r="K156" s="155" t="s">
        <v>132</v>
      </c>
    </row>
    <row r="157" spans="1:11" s="5" customFormat="1" ht="32.25">
      <c r="A157" s="108" t="s">
        <v>154</v>
      </c>
      <c r="B157" s="142" t="s">
        <v>474</v>
      </c>
      <c r="C157" s="31" t="s">
        <v>133</v>
      </c>
      <c r="D157" s="103">
        <v>50</v>
      </c>
      <c r="E157" s="100">
        <v>250</v>
      </c>
      <c r="F157" s="13"/>
      <c r="G157" s="13"/>
      <c r="H157" s="265">
        <v>250</v>
      </c>
      <c r="I157" s="13" t="s">
        <v>107</v>
      </c>
      <c r="J157" s="116" t="s">
        <v>144</v>
      </c>
      <c r="K157" s="155" t="s">
        <v>132</v>
      </c>
    </row>
    <row r="158" spans="1:11" s="5" customFormat="1" ht="32.25">
      <c r="A158" s="108" t="s">
        <v>156</v>
      </c>
      <c r="B158" s="142" t="s">
        <v>475</v>
      </c>
      <c r="C158" s="31" t="s">
        <v>4</v>
      </c>
      <c r="D158" s="103">
        <v>1</v>
      </c>
      <c r="E158" s="100">
        <v>80</v>
      </c>
      <c r="F158" s="13"/>
      <c r="G158" s="13"/>
      <c r="H158" s="265">
        <v>80</v>
      </c>
      <c r="I158" s="13" t="s">
        <v>152</v>
      </c>
      <c r="J158" s="116" t="s">
        <v>152</v>
      </c>
      <c r="K158" s="155" t="s">
        <v>132</v>
      </c>
    </row>
    <row r="159" spans="1:11" s="5" customFormat="1" ht="32.25">
      <c r="A159" s="108" t="s">
        <v>157</v>
      </c>
      <c r="B159" s="142" t="s">
        <v>476</v>
      </c>
      <c r="C159" s="31" t="s">
        <v>133</v>
      </c>
      <c r="D159" s="103">
        <v>200</v>
      </c>
      <c r="E159" s="100">
        <v>400</v>
      </c>
      <c r="F159" s="13"/>
      <c r="G159" s="13"/>
      <c r="H159" s="265">
        <v>400</v>
      </c>
      <c r="I159" s="13" t="s">
        <v>118</v>
      </c>
      <c r="J159" s="116" t="s">
        <v>139</v>
      </c>
      <c r="K159" s="155" t="s">
        <v>178</v>
      </c>
    </row>
    <row r="160" spans="1:11" s="5" customFormat="1" ht="32.25">
      <c r="A160" s="108" t="s">
        <v>158</v>
      </c>
      <c r="B160" s="142" t="s">
        <v>477</v>
      </c>
      <c r="C160" s="31" t="s">
        <v>4</v>
      </c>
      <c r="D160" s="103">
        <v>1</v>
      </c>
      <c r="E160" s="100">
        <v>25</v>
      </c>
      <c r="F160" s="13"/>
      <c r="G160" s="13"/>
      <c r="H160" s="265">
        <v>25</v>
      </c>
      <c r="I160" s="13" t="s">
        <v>118</v>
      </c>
      <c r="J160" s="116" t="s">
        <v>139</v>
      </c>
      <c r="K160" s="155" t="s">
        <v>178</v>
      </c>
    </row>
    <row r="161" spans="1:11" s="5" customFormat="1" ht="31.5" customHeight="1">
      <c r="A161" s="108" t="s">
        <v>159</v>
      </c>
      <c r="B161" s="142" t="s">
        <v>525</v>
      </c>
      <c r="C161" s="31" t="s">
        <v>4</v>
      </c>
      <c r="D161" s="103">
        <v>5</v>
      </c>
      <c r="E161" s="100">
        <v>400</v>
      </c>
      <c r="F161" s="13"/>
      <c r="G161" s="13"/>
      <c r="H161" s="265">
        <v>400</v>
      </c>
      <c r="I161" s="13" t="s">
        <v>107</v>
      </c>
      <c r="J161" s="116" t="s">
        <v>108</v>
      </c>
      <c r="K161" s="155" t="s">
        <v>132</v>
      </c>
    </row>
    <row r="162" spans="1:11" s="5" customFormat="1" ht="34.5" customHeight="1">
      <c r="A162" s="108" t="s">
        <v>161</v>
      </c>
      <c r="B162" s="142" t="s">
        <v>478</v>
      </c>
      <c r="C162" s="31" t="s">
        <v>451</v>
      </c>
      <c r="D162" s="103">
        <v>60</v>
      </c>
      <c r="E162" s="100">
        <v>1312.5</v>
      </c>
      <c r="F162" s="13"/>
      <c r="G162" s="13"/>
      <c r="H162" s="265">
        <v>1312.5</v>
      </c>
      <c r="I162" s="13" t="s">
        <v>134</v>
      </c>
      <c r="J162" s="116" t="s">
        <v>144</v>
      </c>
      <c r="K162" s="155" t="s">
        <v>132</v>
      </c>
    </row>
    <row r="163" spans="1:11" s="5" customFormat="1" ht="42" customHeight="1">
      <c r="A163" s="108" t="s">
        <v>380</v>
      </c>
      <c r="B163" s="142" t="s">
        <v>479</v>
      </c>
      <c r="C163" s="31" t="s">
        <v>4</v>
      </c>
      <c r="D163" s="103">
        <v>6</v>
      </c>
      <c r="E163" s="254">
        <v>3000</v>
      </c>
      <c r="F163" s="13"/>
      <c r="G163" s="13"/>
      <c r="H163" s="254">
        <v>3000</v>
      </c>
      <c r="I163" s="13" t="s">
        <v>152</v>
      </c>
      <c r="J163" s="116" t="s">
        <v>118</v>
      </c>
      <c r="K163" s="255" t="s">
        <v>132</v>
      </c>
    </row>
    <row r="164" spans="1:11" s="5" customFormat="1" ht="47.25" customHeight="1">
      <c r="A164" s="108" t="s">
        <v>381</v>
      </c>
      <c r="B164" s="142" t="s">
        <v>480</v>
      </c>
      <c r="C164" s="31" t="s">
        <v>4</v>
      </c>
      <c r="D164" s="103">
        <v>1</v>
      </c>
      <c r="E164" s="254">
        <v>750</v>
      </c>
      <c r="F164" s="13"/>
      <c r="G164" s="13"/>
      <c r="H164" s="254">
        <v>750</v>
      </c>
      <c r="I164" s="13" t="s">
        <v>152</v>
      </c>
      <c r="J164" s="116" t="s">
        <v>118</v>
      </c>
      <c r="K164" s="255" t="s">
        <v>132</v>
      </c>
    </row>
    <row r="165" spans="1:11" s="5" customFormat="1" ht="31.5" customHeight="1">
      <c r="A165" s="108"/>
      <c r="B165" s="142"/>
      <c r="C165" s="31"/>
      <c r="D165" s="103"/>
      <c r="E165" s="100"/>
      <c r="F165" s="13"/>
      <c r="G165" s="13"/>
      <c r="H165" s="13"/>
      <c r="I165" s="13"/>
      <c r="J165" s="116"/>
      <c r="K165" s="155"/>
    </row>
    <row r="166" spans="1:11" s="5" customFormat="1" ht="37.5" customHeight="1">
      <c r="A166" s="113" t="s">
        <v>74</v>
      </c>
      <c r="B166" s="246" t="s">
        <v>192</v>
      </c>
      <c r="C166" s="107"/>
      <c r="D166" s="100"/>
      <c r="E166" s="11">
        <f>E167+E170</f>
        <v>3324.54</v>
      </c>
      <c r="F166" s="13"/>
      <c r="G166" s="13"/>
      <c r="H166" s="11">
        <f>H167+H170</f>
        <v>3324.54</v>
      </c>
      <c r="I166" s="13"/>
      <c r="J166" s="116"/>
      <c r="K166" s="137"/>
    </row>
    <row r="167" spans="1:11" s="5" customFormat="1" ht="37.5" customHeight="1">
      <c r="A167" s="113" t="s">
        <v>318</v>
      </c>
      <c r="B167" s="246" t="s">
        <v>319</v>
      </c>
      <c r="C167" s="107"/>
      <c r="D167" s="100"/>
      <c r="E167" s="11">
        <f>E168+E169</f>
        <v>80.14</v>
      </c>
      <c r="F167" s="13"/>
      <c r="G167" s="13"/>
      <c r="H167" s="11">
        <f>H168+H169</f>
        <v>80.14</v>
      </c>
      <c r="I167" s="13"/>
      <c r="J167" s="116"/>
      <c r="K167" s="137"/>
    </row>
    <row r="168" spans="1:11" s="5" customFormat="1" ht="60.75" customHeight="1">
      <c r="A168" s="108" t="s">
        <v>127</v>
      </c>
      <c r="B168" s="142" t="s">
        <v>444</v>
      </c>
      <c r="C168" s="31" t="s">
        <v>4</v>
      </c>
      <c r="D168" s="103">
        <v>1</v>
      </c>
      <c r="E168" s="56">
        <v>50.14</v>
      </c>
      <c r="F168" s="13"/>
      <c r="G168" s="13"/>
      <c r="H168" s="265">
        <v>50.14</v>
      </c>
      <c r="I168" s="13" t="s">
        <v>118</v>
      </c>
      <c r="J168" s="116" t="s">
        <v>139</v>
      </c>
      <c r="K168" s="127" t="s">
        <v>106</v>
      </c>
    </row>
    <row r="169" spans="1:11" s="5" customFormat="1" ht="45" customHeight="1">
      <c r="A169" s="143" t="s">
        <v>128</v>
      </c>
      <c r="B169" s="144" t="s">
        <v>231</v>
      </c>
      <c r="C169" s="145" t="s">
        <v>177</v>
      </c>
      <c r="D169" s="103">
        <v>3</v>
      </c>
      <c r="E169" s="100">
        <v>30</v>
      </c>
      <c r="F169" s="13"/>
      <c r="G169" s="13"/>
      <c r="H169" s="265">
        <v>30</v>
      </c>
      <c r="I169" s="13"/>
      <c r="J169" s="116"/>
      <c r="K169" s="127" t="s">
        <v>106</v>
      </c>
    </row>
    <row r="170" spans="1:11" s="5" customFormat="1" ht="50.25" customHeight="1">
      <c r="A170" s="229" t="s">
        <v>320</v>
      </c>
      <c r="B170" s="247" t="s">
        <v>321</v>
      </c>
      <c r="C170" s="145"/>
      <c r="D170" s="100"/>
      <c r="E170" s="11">
        <f>E171+E172+E173+E174+E175+E176+E177+E178+E179+E180+E181+E182+E183</f>
        <v>3244.4</v>
      </c>
      <c r="F170" s="13"/>
      <c r="G170" s="13"/>
      <c r="H170" s="263">
        <f>H171+H172+H173+H174+H175+H176+H177+H178+H179+H180+H181+H182+H183</f>
        <v>3244.4</v>
      </c>
      <c r="I170" s="13"/>
      <c r="J170" s="116"/>
      <c r="K170" s="137"/>
    </row>
    <row r="171" spans="1:11" s="5" customFormat="1" ht="45" customHeight="1">
      <c r="A171" s="143" t="s">
        <v>176</v>
      </c>
      <c r="B171" s="170" t="s">
        <v>487</v>
      </c>
      <c r="C171" s="145" t="s">
        <v>4</v>
      </c>
      <c r="D171" s="100">
        <v>3</v>
      </c>
      <c r="E171" s="100">
        <v>250</v>
      </c>
      <c r="F171" s="13"/>
      <c r="G171" s="13"/>
      <c r="H171" s="265">
        <v>250</v>
      </c>
      <c r="I171" s="13" t="s">
        <v>152</v>
      </c>
      <c r="J171" s="116" t="s">
        <v>144</v>
      </c>
      <c r="K171" s="155" t="s">
        <v>178</v>
      </c>
    </row>
    <row r="172" spans="1:11" s="5" customFormat="1" ht="45" customHeight="1">
      <c r="A172" s="143" t="s">
        <v>179</v>
      </c>
      <c r="B172" s="170" t="s">
        <v>488</v>
      </c>
      <c r="C172" s="145" t="s">
        <v>102</v>
      </c>
      <c r="D172" s="103">
        <v>350</v>
      </c>
      <c r="E172" s="100">
        <v>100</v>
      </c>
      <c r="F172" s="13"/>
      <c r="G172" s="13"/>
      <c r="H172" s="265">
        <v>100</v>
      </c>
      <c r="I172" s="13" t="s">
        <v>134</v>
      </c>
      <c r="J172" s="116" t="s">
        <v>134</v>
      </c>
      <c r="K172" s="155" t="s">
        <v>178</v>
      </c>
    </row>
    <row r="173" spans="1:11" s="5" customFormat="1" ht="39.75" customHeight="1">
      <c r="A173" s="143" t="s">
        <v>180</v>
      </c>
      <c r="B173" s="170" t="s">
        <v>517</v>
      </c>
      <c r="C173" s="145" t="s">
        <v>4</v>
      </c>
      <c r="D173" s="103">
        <v>1</v>
      </c>
      <c r="E173" s="100">
        <v>185.2</v>
      </c>
      <c r="F173" s="13"/>
      <c r="G173" s="13"/>
      <c r="H173" s="265">
        <v>185.2</v>
      </c>
      <c r="I173" s="13" t="s">
        <v>131</v>
      </c>
      <c r="J173" s="116" t="s">
        <v>118</v>
      </c>
      <c r="K173" s="155" t="s">
        <v>178</v>
      </c>
    </row>
    <row r="174" spans="1:11" s="5" customFormat="1" ht="38.25" customHeight="1">
      <c r="A174" s="143" t="s">
        <v>181</v>
      </c>
      <c r="B174" s="170" t="s">
        <v>489</v>
      </c>
      <c r="C174" s="145" t="s">
        <v>4</v>
      </c>
      <c r="D174" s="103">
        <v>2</v>
      </c>
      <c r="E174" s="100">
        <v>236.8</v>
      </c>
      <c r="F174" s="13"/>
      <c r="G174" s="13"/>
      <c r="H174" s="265">
        <v>236.8</v>
      </c>
      <c r="I174" s="13" t="s">
        <v>118</v>
      </c>
      <c r="J174" s="116" t="s">
        <v>144</v>
      </c>
      <c r="K174" s="155" t="s">
        <v>178</v>
      </c>
    </row>
    <row r="175" spans="1:11" s="5" customFormat="1" ht="38.25" customHeight="1">
      <c r="A175" s="143" t="s">
        <v>182</v>
      </c>
      <c r="B175" s="170" t="s">
        <v>518</v>
      </c>
      <c r="C175" s="145" t="s">
        <v>4</v>
      </c>
      <c r="D175" s="103">
        <v>1</v>
      </c>
      <c r="E175" s="100">
        <v>120</v>
      </c>
      <c r="F175" s="13"/>
      <c r="G175" s="13"/>
      <c r="H175" s="265">
        <v>120</v>
      </c>
      <c r="I175" s="13" t="s">
        <v>131</v>
      </c>
      <c r="J175" s="116" t="s">
        <v>131</v>
      </c>
      <c r="K175" s="155" t="s">
        <v>178</v>
      </c>
    </row>
    <row r="176" spans="1:11" s="5" customFormat="1" ht="38.25" customHeight="1">
      <c r="A176" s="143" t="s">
        <v>183</v>
      </c>
      <c r="B176" s="170" t="s">
        <v>519</v>
      </c>
      <c r="C176" s="145" t="s">
        <v>4</v>
      </c>
      <c r="D176" s="103">
        <v>2</v>
      </c>
      <c r="E176" s="100">
        <v>60</v>
      </c>
      <c r="F176" s="13"/>
      <c r="G176" s="13"/>
      <c r="H176" s="265">
        <v>60</v>
      </c>
      <c r="I176" s="13" t="s">
        <v>134</v>
      </c>
      <c r="J176" s="116" t="s">
        <v>134</v>
      </c>
      <c r="K176" s="155" t="s">
        <v>178</v>
      </c>
    </row>
    <row r="177" spans="1:11" s="5" customFormat="1" ht="38.25" customHeight="1">
      <c r="A177" s="143" t="s">
        <v>184</v>
      </c>
      <c r="B177" s="170" t="s">
        <v>233</v>
      </c>
      <c r="C177" s="145" t="s">
        <v>177</v>
      </c>
      <c r="D177" s="103">
        <v>3000</v>
      </c>
      <c r="E177" s="100">
        <v>350</v>
      </c>
      <c r="F177" s="13"/>
      <c r="G177" s="13"/>
      <c r="H177" s="265">
        <v>350</v>
      </c>
      <c r="I177" s="13" t="s">
        <v>472</v>
      </c>
      <c r="J177" s="116" t="s">
        <v>108</v>
      </c>
      <c r="K177" s="155" t="s">
        <v>178</v>
      </c>
    </row>
    <row r="178" spans="1:11" s="5" customFormat="1" ht="38.25" customHeight="1">
      <c r="A178" s="143" t="s">
        <v>185</v>
      </c>
      <c r="B178" s="170" t="s">
        <v>234</v>
      </c>
      <c r="C178" s="145" t="s">
        <v>4</v>
      </c>
      <c r="D178" s="103">
        <v>2</v>
      </c>
      <c r="E178" s="100">
        <v>800</v>
      </c>
      <c r="F178" s="13"/>
      <c r="G178" s="13"/>
      <c r="H178" s="265">
        <v>800</v>
      </c>
      <c r="I178" s="13" t="s">
        <v>131</v>
      </c>
      <c r="J178" s="116" t="s">
        <v>108</v>
      </c>
      <c r="K178" s="155" t="s">
        <v>178</v>
      </c>
    </row>
    <row r="179" spans="1:11" s="5" customFormat="1" ht="38.25" customHeight="1">
      <c r="A179" s="143" t="s">
        <v>186</v>
      </c>
      <c r="B179" s="170" t="s">
        <v>520</v>
      </c>
      <c r="C179" s="145" t="s">
        <v>4</v>
      </c>
      <c r="D179" s="103">
        <v>1</v>
      </c>
      <c r="E179" s="100">
        <v>85</v>
      </c>
      <c r="F179" s="13"/>
      <c r="G179" s="13"/>
      <c r="H179" s="265">
        <v>85</v>
      </c>
      <c r="I179" s="13" t="s">
        <v>134</v>
      </c>
      <c r="J179" s="116" t="s">
        <v>134</v>
      </c>
      <c r="K179" s="155" t="s">
        <v>178</v>
      </c>
    </row>
    <row r="180" spans="1:11" s="5" customFormat="1" ht="38.25" customHeight="1">
      <c r="A180" s="143" t="s">
        <v>187</v>
      </c>
      <c r="B180" s="170" t="s">
        <v>490</v>
      </c>
      <c r="C180" s="145" t="s">
        <v>4</v>
      </c>
      <c r="D180" s="103">
        <v>2</v>
      </c>
      <c r="E180" s="100">
        <v>250</v>
      </c>
      <c r="F180" s="13"/>
      <c r="G180" s="13"/>
      <c r="H180" s="265">
        <v>250</v>
      </c>
      <c r="I180" s="13" t="s">
        <v>118</v>
      </c>
      <c r="J180" s="116" t="s">
        <v>144</v>
      </c>
      <c r="K180" s="155" t="s">
        <v>178</v>
      </c>
    </row>
    <row r="181" spans="1:11" s="5" customFormat="1" ht="38.25" customHeight="1">
      <c r="A181" s="143" t="s">
        <v>188</v>
      </c>
      <c r="B181" s="170" t="s">
        <v>491</v>
      </c>
      <c r="C181" s="145" t="s">
        <v>102</v>
      </c>
      <c r="D181" s="103">
        <v>120</v>
      </c>
      <c r="E181" s="100">
        <v>120</v>
      </c>
      <c r="F181" s="13"/>
      <c r="G181" s="13"/>
      <c r="H181" s="265">
        <v>120</v>
      </c>
      <c r="I181" s="13" t="s">
        <v>139</v>
      </c>
      <c r="J181" s="116" t="s">
        <v>139</v>
      </c>
      <c r="K181" s="155" t="s">
        <v>178</v>
      </c>
    </row>
    <row r="182" spans="1:11" s="5" customFormat="1" ht="48" customHeight="1">
      <c r="A182" s="143" t="s">
        <v>189</v>
      </c>
      <c r="B182" s="170" t="s">
        <v>492</v>
      </c>
      <c r="C182" s="145" t="s">
        <v>102</v>
      </c>
      <c r="D182" s="103">
        <v>488</v>
      </c>
      <c r="E182" s="100">
        <v>577</v>
      </c>
      <c r="F182" s="13"/>
      <c r="G182" s="13"/>
      <c r="H182" s="265">
        <v>577</v>
      </c>
      <c r="I182" s="13" t="s">
        <v>160</v>
      </c>
      <c r="J182" s="116" t="s">
        <v>144</v>
      </c>
      <c r="K182" s="255" t="s">
        <v>178</v>
      </c>
    </row>
    <row r="183" spans="1:11" s="5" customFormat="1" ht="48" customHeight="1">
      <c r="A183" s="143" t="s">
        <v>493</v>
      </c>
      <c r="B183" s="170" t="s">
        <v>232</v>
      </c>
      <c r="C183" s="145" t="s">
        <v>4</v>
      </c>
      <c r="D183" s="103">
        <v>5</v>
      </c>
      <c r="E183" s="100">
        <v>110.4</v>
      </c>
      <c r="F183" s="13"/>
      <c r="G183" s="13"/>
      <c r="H183" s="265">
        <v>110.4</v>
      </c>
      <c r="I183" s="13" t="s">
        <v>152</v>
      </c>
      <c r="J183" s="116" t="s">
        <v>108</v>
      </c>
      <c r="K183" s="255" t="s">
        <v>178</v>
      </c>
    </row>
    <row r="184" spans="1:11" s="5" customFormat="1" ht="22.5" customHeight="1">
      <c r="A184" s="75">
        <v>8</v>
      </c>
      <c r="B184" s="141" t="s">
        <v>286</v>
      </c>
      <c r="C184" s="53" t="s">
        <v>4</v>
      </c>
      <c r="D184" s="33">
        <v>4</v>
      </c>
      <c r="E184" s="11">
        <f>E185+E187</f>
        <v>128</v>
      </c>
      <c r="F184" s="44"/>
      <c r="G184" s="44"/>
      <c r="H184" s="11">
        <f>H185+H187</f>
        <v>128</v>
      </c>
      <c r="I184" s="44"/>
      <c r="J184" s="123"/>
      <c r="K184" s="138"/>
    </row>
    <row r="185" spans="1:11" s="5" customFormat="1" ht="28.5" customHeight="1">
      <c r="A185" s="73" t="s">
        <v>21</v>
      </c>
      <c r="B185" s="20" t="s">
        <v>27</v>
      </c>
      <c r="C185" s="22"/>
      <c r="D185" s="33"/>
      <c r="E185" s="11">
        <f>E186</f>
        <v>64</v>
      </c>
      <c r="F185" s="44"/>
      <c r="G185" s="44"/>
      <c r="H185" s="11">
        <f>H186</f>
        <v>64</v>
      </c>
      <c r="I185" s="29"/>
      <c r="J185" s="120"/>
      <c r="K185" s="131"/>
    </row>
    <row r="186" spans="1:11" s="5" customFormat="1" ht="34.5" customHeight="1">
      <c r="A186" s="61" t="s">
        <v>568</v>
      </c>
      <c r="B186" s="23" t="s">
        <v>567</v>
      </c>
      <c r="C186" s="22" t="s">
        <v>4</v>
      </c>
      <c r="D186" s="33">
        <v>2</v>
      </c>
      <c r="E186" s="158">
        <v>64</v>
      </c>
      <c r="F186" s="44"/>
      <c r="G186" s="44"/>
      <c r="H186" s="254">
        <v>64</v>
      </c>
      <c r="I186" s="13" t="s">
        <v>107</v>
      </c>
      <c r="J186" s="119" t="s">
        <v>144</v>
      </c>
      <c r="K186" s="146" t="s">
        <v>563</v>
      </c>
    </row>
    <row r="187" spans="1:11" s="5" customFormat="1" ht="31.5" customHeight="1">
      <c r="A187" s="73" t="s">
        <v>28</v>
      </c>
      <c r="B187" s="18" t="s">
        <v>44</v>
      </c>
      <c r="C187" s="10" t="s">
        <v>4</v>
      </c>
      <c r="D187" s="22">
        <v>2</v>
      </c>
      <c r="E187" s="11">
        <f>E188</f>
        <v>64</v>
      </c>
      <c r="F187" s="44"/>
      <c r="G187" s="44"/>
      <c r="H187" s="263">
        <f>H188</f>
        <v>64</v>
      </c>
      <c r="I187" s="48"/>
      <c r="J187" s="119"/>
      <c r="K187" s="130"/>
    </row>
    <row r="188" spans="1:11" s="5" customFormat="1" ht="31.5" customHeight="1">
      <c r="A188" s="61" t="s">
        <v>235</v>
      </c>
      <c r="B188" s="47" t="s">
        <v>565</v>
      </c>
      <c r="C188" s="12" t="s">
        <v>4</v>
      </c>
      <c r="D188" s="26">
        <v>2</v>
      </c>
      <c r="E188" s="48">
        <v>64</v>
      </c>
      <c r="F188" s="44"/>
      <c r="G188" s="44"/>
      <c r="H188" s="254">
        <v>64</v>
      </c>
      <c r="I188" s="13" t="s">
        <v>107</v>
      </c>
      <c r="J188" s="119" t="s">
        <v>144</v>
      </c>
      <c r="K188" s="147" t="s">
        <v>566</v>
      </c>
    </row>
    <row r="189" spans="1:11" s="5" customFormat="1" ht="39.75" customHeight="1">
      <c r="A189" s="203" t="s">
        <v>80</v>
      </c>
      <c r="B189" s="250" t="s">
        <v>364</v>
      </c>
      <c r="C189" s="22" t="s">
        <v>4</v>
      </c>
      <c r="D189" s="46">
        <v>1</v>
      </c>
      <c r="E189" s="11">
        <f>E190+E191+E192</f>
        <v>16.8</v>
      </c>
      <c r="F189" s="48"/>
      <c r="G189" s="48"/>
      <c r="H189" s="263">
        <f>H190+H191+H192</f>
        <v>16.8</v>
      </c>
      <c r="I189" s="13"/>
      <c r="J189" s="119"/>
      <c r="K189" s="148"/>
    </row>
    <row r="190" spans="1:11" s="5" customFormat="1" ht="45.75" customHeight="1">
      <c r="A190" s="159" t="s">
        <v>361</v>
      </c>
      <c r="B190" s="23" t="s">
        <v>356</v>
      </c>
      <c r="C190" s="26"/>
      <c r="D190" s="46"/>
      <c r="E190" s="158">
        <v>8.3</v>
      </c>
      <c r="F190" s="48"/>
      <c r="G190" s="48"/>
      <c r="H190" s="254">
        <v>8.3</v>
      </c>
      <c r="I190" s="13" t="s">
        <v>131</v>
      </c>
      <c r="J190" s="119" t="s">
        <v>144</v>
      </c>
      <c r="K190" s="148" t="s">
        <v>354</v>
      </c>
    </row>
    <row r="191" spans="1:11" s="5" customFormat="1" ht="43.5" customHeight="1">
      <c r="A191" s="159" t="s">
        <v>362</v>
      </c>
      <c r="B191" s="23" t="s">
        <v>442</v>
      </c>
      <c r="C191" s="26"/>
      <c r="D191" s="46"/>
      <c r="E191" s="158">
        <v>7</v>
      </c>
      <c r="F191" s="48"/>
      <c r="G191" s="48"/>
      <c r="H191" s="254">
        <v>7</v>
      </c>
      <c r="I191" s="13" t="s">
        <v>131</v>
      </c>
      <c r="J191" s="119" t="s">
        <v>144</v>
      </c>
      <c r="K191" s="148" t="s">
        <v>354</v>
      </c>
    </row>
    <row r="192" spans="1:11" s="5" customFormat="1" ht="46.5" customHeight="1">
      <c r="A192" s="159" t="s">
        <v>363</v>
      </c>
      <c r="B192" s="23" t="s">
        <v>443</v>
      </c>
      <c r="C192" s="26"/>
      <c r="D192" s="46"/>
      <c r="E192" s="158">
        <v>1.5</v>
      </c>
      <c r="F192" s="48"/>
      <c r="G192" s="48"/>
      <c r="H192" s="254">
        <v>1.5</v>
      </c>
      <c r="I192" s="13" t="s">
        <v>131</v>
      </c>
      <c r="J192" s="119" t="s">
        <v>144</v>
      </c>
      <c r="K192" s="148" t="s">
        <v>354</v>
      </c>
    </row>
    <row r="193" spans="1:11" s="5" customFormat="1" ht="44.25" customHeight="1">
      <c r="A193" s="75">
        <v>10</v>
      </c>
      <c r="B193" s="64" t="s">
        <v>162</v>
      </c>
      <c r="C193" s="26" t="s">
        <v>4</v>
      </c>
      <c r="D193" s="46"/>
      <c r="E193" s="11">
        <f>E194</f>
        <v>50</v>
      </c>
      <c r="F193" s="48"/>
      <c r="G193" s="48"/>
      <c r="H193" s="263">
        <f>H194</f>
        <v>50</v>
      </c>
      <c r="I193" s="48"/>
      <c r="J193" s="206"/>
      <c r="K193" s="148"/>
    </row>
    <row r="194" spans="1:11" s="5" customFormat="1" ht="75" customHeight="1">
      <c r="A194" s="159" t="s">
        <v>163</v>
      </c>
      <c r="B194" s="23" t="s">
        <v>481</v>
      </c>
      <c r="C194" s="26" t="s">
        <v>4</v>
      </c>
      <c r="D194" s="46">
        <v>5</v>
      </c>
      <c r="E194" s="158">
        <v>50</v>
      </c>
      <c r="F194" s="48"/>
      <c r="G194" s="48"/>
      <c r="H194" s="254">
        <v>50</v>
      </c>
      <c r="I194" s="48" t="s">
        <v>131</v>
      </c>
      <c r="J194" s="119" t="s">
        <v>144</v>
      </c>
      <c r="K194" s="148" t="s">
        <v>482</v>
      </c>
    </row>
    <row r="195" spans="1:11" s="5" customFormat="1" ht="39.75" customHeight="1">
      <c r="A195" s="203" t="s">
        <v>82</v>
      </c>
      <c r="B195" s="249" t="s">
        <v>241</v>
      </c>
      <c r="C195" s="26" t="s">
        <v>4</v>
      </c>
      <c r="D195" s="33">
        <v>12</v>
      </c>
      <c r="E195" s="11">
        <f>E196+E198</f>
        <v>42</v>
      </c>
      <c r="F195" s="48"/>
      <c r="G195" s="29"/>
      <c r="H195" s="264">
        <f>H196+H198</f>
        <v>42</v>
      </c>
      <c r="I195" s="48"/>
      <c r="J195" s="119"/>
      <c r="K195" s="148"/>
    </row>
    <row r="196" spans="1:11" s="5" customFormat="1" ht="44.25" customHeight="1">
      <c r="A196" s="63" t="s">
        <v>109</v>
      </c>
      <c r="B196" s="248" t="s">
        <v>280</v>
      </c>
      <c r="C196" s="153" t="s">
        <v>4</v>
      </c>
      <c r="D196" s="27">
        <v>10</v>
      </c>
      <c r="E196" s="11">
        <f>E197</f>
        <v>40</v>
      </c>
      <c r="F196" s="14"/>
      <c r="G196" s="14"/>
      <c r="H196" s="263">
        <f>H197</f>
        <v>40</v>
      </c>
      <c r="I196" s="30"/>
      <c r="J196" s="124"/>
      <c r="K196" s="139"/>
    </row>
    <row r="197" spans="1:11" s="5" customFormat="1" ht="24.75" customHeight="1">
      <c r="A197" s="63" t="s">
        <v>281</v>
      </c>
      <c r="B197" s="47" t="s">
        <v>236</v>
      </c>
      <c r="C197" s="205" t="s">
        <v>4</v>
      </c>
      <c r="D197" s="103">
        <v>10</v>
      </c>
      <c r="E197" s="100">
        <v>40</v>
      </c>
      <c r="F197" s="13"/>
      <c r="G197" s="13"/>
      <c r="H197" s="265">
        <v>40</v>
      </c>
      <c r="I197" s="50" t="s">
        <v>118</v>
      </c>
      <c r="J197" s="219" t="s">
        <v>119</v>
      </c>
      <c r="K197" s="292" t="s">
        <v>106</v>
      </c>
    </row>
    <row r="198" spans="1:11" s="5" customFormat="1" ht="40.5" customHeight="1">
      <c r="A198" s="63" t="s">
        <v>110</v>
      </c>
      <c r="B198" s="248" t="s">
        <v>287</v>
      </c>
      <c r="C198" s="205" t="s">
        <v>4</v>
      </c>
      <c r="D198" s="27">
        <v>2</v>
      </c>
      <c r="E198" s="11">
        <f>E199</f>
        <v>2</v>
      </c>
      <c r="F198" s="13"/>
      <c r="G198" s="13"/>
      <c r="H198" s="263">
        <f>H199</f>
        <v>2</v>
      </c>
      <c r="I198" s="50"/>
      <c r="J198" s="119"/>
      <c r="K198" s="148"/>
    </row>
    <row r="199" spans="1:11" s="5" customFormat="1" ht="39" customHeight="1">
      <c r="A199" s="73" t="s">
        <v>240</v>
      </c>
      <c r="B199" s="247" t="s">
        <v>35</v>
      </c>
      <c r="C199" s="8" t="s">
        <v>4</v>
      </c>
      <c r="D199" s="8">
        <v>2</v>
      </c>
      <c r="E199" s="11">
        <f>H200</f>
        <v>2</v>
      </c>
      <c r="F199" s="54"/>
      <c r="G199" s="91"/>
      <c r="H199" s="263">
        <f>H200</f>
        <v>2</v>
      </c>
      <c r="I199" s="49"/>
      <c r="J199" s="121"/>
      <c r="K199" s="134"/>
    </row>
    <row r="200" spans="1:11" s="5" customFormat="1" ht="40.5" customHeight="1">
      <c r="A200" s="61" t="s">
        <v>569</v>
      </c>
      <c r="B200" s="23" t="s">
        <v>237</v>
      </c>
      <c r="C200" s="26" t="s">
        <v>4</v>
      </c>
      <c r="D200" s="26">
        <v>2</v>
      </c>
      <c r="E200" s="158">
        <v>2</v>
      </c>
      <c r="F200" s="48"/>
      <c r="G200" s="48"/>
      <c r="H200" s="254">
        <v>2</v>
      </c>
      <c r="I200" s="50" t="s">
        <v>118</v>
      </c>
      <c r="J200" s="119" t="s">
        <v>144</v>
      </c>
      <c r="K200" s="149" t="s">
        <v>112</v>
      </c>
    </row>
    <row r="201" spans="1:11" s="5" customFormat="1" ht="39" customHeight="1">
      <c r="A201" s="113" t="s">
        <v>83</v>
      </c>
      <c r="B201" s="242" t="s">
        <v>193</v>
      </c>
      <c r="C201" s="31"/>
      <c r="D201" s="103"/>
      <c r="E201" s="11">
        <f>E202+E203+E204+E205+E206+E207+E208+E209+E210+E211+E212+E213+E214+E215+E216</f>
        <v>5100</v>
      </c>
      <c r="F201" s="13"/>
      <c r="G201" s="13"/>
      <c r="H201" s="263">
        <f>H202+H203+H204+H205+H206+H207+H208+H209+H210+H211+H212+H213+H214+H215+H216</f>
        <v>5100</v>
      </c>
      <c r="I201" s="13"/>
      <c r="J201" s="116"/>
      <c r="K201" s="156"/>
    </row>
    <row r="202" spans="1:11" s="5" customFormat="1" ht="43.5" customHeight="1">
      <c r="A202" s="108" t="s">
        <v>164</v>
      </c>
      <c r="B202" s="142" t="s">
        <v>483</v>
      </c>
      <c r="C202" s="31" t="s">
        <v>4</v>
      </c>
      <c r="D202" s="103">
        <v>9</v>
      </c>
      <c r="E202" s="100">
        <v>800</v>
      </c>
      <c r="F202" s="13"/>
      <c r="G202" s="13"/>
      <c r="H202" s="265">
        <v>800</v>
      </c>
      <c r="I202" s="13" t="s">
        <v>152</v>
      </c>
      <c r="J202" s="116" t="s">
        <v>119</v>
      </c>
      <c r="K202" s="169" t="s">
        <v>190</v>
      </c>
    </row>
    <row r="203" spans="1:11" s="5" customFormat="1" ht="44.25" customHeight="1">
      <c r="A203" s="108" t="s">
        <v>165</v>
      </c>
      <c r="B203" s="142" t="s">
        <v>527</v>
      </c>
      <c r="C203" s="31" t="s">
        <v>4</v>
      </c>
      <c r="D203" s="103">
        <v>15</v>
      </c>
      <c r="E203" s="100">
        <v>150</v>
      </c>
      <c r="F203" s="13"/>
      <c r="G203" s="13"/>
      <c r="H203" s="265">
        <v>150</v>
      </c>
      <c r="I203" s="13" t="s">
        <v>152</v>
      </c>
      <c r="J203" s="116" t="s">
        <v>119</v>
      </c>
      <c r="K203" s="169" t="s">
        <v>190</v>
      </c>
    </row>
    <row r="204" spans="1:11" s="5" customFormat="1" ht="40.5" customHeight="1">
      <c r="A204" s="108" t="s">
        <v>166</v>
      </c>
      <c r="B204" s="142" t="s">
        <v>484</v>
      </c>
      <c r="C204" s="31" t="s">
        <v>4</v>
      </c>
      <c r="D204" s="103">
        <v>10</v>
      </c>
      <c r="E204" s="100">
        <v>50</v>
      </c>
      <c r="F204" s="13"/>
      <c r="G204" s="13"/>
      <c r="H204" s="265">
        <v>50</v>
      </c>
      <c r="I204" s="13" t="s">
        <v>152</v>
      </c>
      <c r="J204" s="116" t="s">
        <v>119</v>
      </c>
      <c r="K204" s="169" t="s">
        <v>190</v>
      </c>
    </row>
    <row r="205" spans="1:11" s="5" customFormat="1" ht="38.25" customHeight="1">
      <c r="A205" s="108" t="s">
        <v>167</v>
      </c>
      <c r="B205" s="142" t="s">
        <v>528</v>
      </c>
      <c r="C205" s="31" t="s">
        <v>4</v>
      </c>
      <c r="D205" s="103">
        <v>140</v>
      </c>
      <c r="E205" s="100">
        <v>700</v>
      </c>
      <c r="F205" s="13"/>
      <c r="G205" s="13"/>
      <c r="H205" s="265">
        <v>700</v>
      </c>
      <c r="I205" s="13" t="s">
        <v>107</v>
      </c>
      <c r="J205" s="116" t="s">
        <v>122</v>
      </c>
      <c r="K205" s="169" t="s">
        <v>190</v>
      </c>
    </row>
    <row r="206" spans="1:11" s="5" customFormat="1" ht="38.25" customHeight="1">
      <c r="A206" s="162" t="s">
        <v>191</v>
      </c>
      <c r="B206" s="142" t="s">
        <v>571</v>
      </c>
      <c r="C206" s="163" t="s">
        <v>4</v>
      </c>
      <c r="D206" s="164">
        <v>1</v>
      </c>
      <c r="E206" s="165">
        <v>100</v>
      </c>
      <c r="F206" s="166"/>
      <c r="G206" s="166"/>
      <c r="H206" s="262">
        <v>100</v>
      </c>
      <c r="I206" s="166" t="s">
        <v>118</v>
      </c>
      <c r="J206" s="220" t="s">
        <v>144</v>
      </c>
      <c r="K206" s="169" t="s">
        <v>288</v>
      </c>
    </row>
    <row r="207" spans="1:11" s="5" customFormat="1" ht="45.75" customHeight="1">
      <c r="A207" s="162" t="s">
        <v>194</v>
      </c>
      <c r="B207" s="142" t="s">
        <v>494</v>
      </c>
      <c r="C207" s="163" t="s">
        <v>4</v>
      </c>
      <c r="D207" s="164">
        <v>2</v>
      </c>
      <c r="E207" s="165">
        <v>400</v>
      </c>
      <c r="F207" s="166"/>
      <c r="G207" s="166"/>
      <c r="H207" s="262">
        <v>400</v>
      </c>
      <c r="I207" s="166" t="s">
        <v>160</v>
      </c>
      <c r="J207" s="220" t="s">
        <v>144</v>
      </c>
      <c r="K207" s="169" t="s">
        <v>190</v>
      </c>
    </row>
    <row r="208" spans="1:11" s="5" customFormat="1" ht="46.5" customHeight="1">
      <c r="A208" s="162" t="s">
        <v>195</v>
      </c>
      <c r="B208" s="142" t="s">
        <v>495</v>
      </c>
      <c r="C208" s="163" t="s">
        <v>4</v>
      </c>
      <c r="D208" s="164">
        <v>4</v>
      </c>
      <c r="E208" s="165">
        <v>600</v>
      </c>
      <c r="F208" s="166"/>
      <c r="G208" s="166"/>
      <c r="H208" s="262">
        <v>600</v>
      </c>
      <c r="I208" s="166" t="s">
        <v>107</v>
      </c>
      <c r="J208" s="220" t="s">
        <v>122</v>
      </c>
      <c r="K208" s="225" t="s">
        <v>190</v>
      </c>
    </row>
    <row r="209" spans="1:11" s="5" customFormat="1" ht="38.25" customHeight="1">
      <c r="A209" s="162" t="s">
        <v>196</v>
      </c>
      <c r="B209" s="142" t="s">
        <v>570</v>
      </c>
      <c r="C209" s="163" t="s">
        <v>4</v>
      </c>
      <c r="D209" s="164">
        <v>25</v>
      </c>
      <c r="E209" s="165">
        <v>150</v>
      </c>
      <c r="F209" s="166"/>
      <c r="G209" s="166"/>
      <c r="H209" s="262">
        <v>150</v>
      </c>
      <c r="I209" s="166" t="s">
        <v>152</v>
      </c>
      <c r="J209" s="220" t="s">
        <v>108</v>
      </c>
      <c r="K209" s="225" t="s">
        <v>178</v>
      </c>
    </row>
    <row r="210" spans="1:11" s="5" customFormat="1" ht="38.25" customHeight="1">
      <c r="A210" s="162" t="s">
        <v>197</v>
      </c>
      <c r="B210" s="142" t="s">
        <v>496</v>
      </c>
      <c r="C210" s="163" t="s">
        <v>4</v>
      </c>
      <c r="D210" s="164">
        <v>1200</v>
      </c>
      <c r="E210" s="165">
        <v>550</v>
      </c>
      <c r="F210" s="166"/>
      <c r="G210" s="166"/>
      <c r="H210" s="262">
        <v>550</v>
      </c>
      <c r="I210" s="257" t="s">
        <v>497</v>
      </c>
      <c r="J210" s="220"/>
      <c r="K210" s="169" t="s">
        <v>190</v>
      </c>
    </row>
    <row r="211" spans="1:11" s="5" customFormat="1" ht="47.25" customHeight="1">
      <c r="A211" s="162" t="s">
        <v>199</v>
      </c>
      <c r="B211" s="142" t="s">
        <v>498</v>
      </c>
      <c r="C211" s="163" t="s">
        <v>4</v>
      </c>
      <c r="D211" s="164">
        <v>3</v>
      </c>
      <c r="E211" s="165">
        <v>150</v>
      </c>
      <c r="F211" s="166"/>
      <c r="G211" s="166"/>
      <c r="H211" s="262">
        <v>150</v>
      </c>
      <c r="I211" s="166" t="s">
        <v>131</v>
      </c>
      <c r="J211" s="220" t="s">
        <v>139</v>
      </c>
      <c r="K211" s="169" t="s">
        <v>198</v>
      </c>
    </row>
    <row r="212" spans="1:11" s="5" customFormat="1" ht="43.5" customHeight="1">
      <c r="A212" s="162" t="s">
        <v>200</v>
      </c>
      <c r="B212" s="142" t="s">
        <v>499</v>
      </c>
      <c r="C212" s="163" t="s">
        <v>4</v>
      </c>
      <c r="D212" s="164">
        <v>3</v>
      </c>
      <c r="E212" s="165">
        <v>350</v>
      </c>
      <c r="F212" s="166"/>
      <c r="G212" s="166"/>
      <c r="H212" s="262">
        <v>350</v>
      </c>
      <c r="I212" s="166" t="s">
        <v>107</v>
      </c>
      <c r="J212" s="220" t="s">
        <v>122</v>
      </c>
      <c r="K212" s="169" t="s">
        <v>198</v>
      </c>
    </row>
    <row r="213" spans="1:11" s="5" customFormat="1" ht="43.5" customHeight="1">
      <c r="A213" s="162" t="s">
        <v>201</v>
      </c>
      <c r="B213" s="142" t="s">
        <v>500</v>
      </c>
      <c r="C213" s="163" t="s">
        <v>4</v>
      </c>
      <c r="D213" s="164">
        <v>2</v>
      </c>
      <c r="E213" s="165">
        <v>650</v>
      </c>
      <c r="F213" s="166"/>
      <c r="G213" s="166"/>
      <c r="H213" s="262">
        <v>650</v>
      </c>
      <c r="I213" s="166" t="s">
        <v>107</v>
      </c>
      <c r="J213" s="220" t="s">
        <v>122</v>
      </c>
      <c r="K213" s="169" t="s">
        <v>198</v>
      </c>
    </row>
    <row r="214" spans="1:11" s="5" customFormat="1" ht="42.75" customHeight="1">
      <c r="A214" s="162" t="s">
        <v>278</v>
      </c>
      <c r="B214" s="142" t="s">
        <v>501</v>
      </c>
      <c r="C214" s="163" t="s">
        <v>4</v>
      </c>
      <c r="D214" s="164">
        <v>1</v>
      </c>
      <c r="E214" s="165">
        <v>100</v>
      </c>
      <c r="F214" s="166"/>
      <c r="G214" s="166"/>
      <c r="H214" s="262">
        <v>100</v>
      </c>
      <c r="I214" s="166" t="s">
        <v>139</v>
      </c>
      <c r="J214" s="220" t="s">
        <v>139</v>
      </c>
      <c r="K214" s="169"/>
    </row>
    <row r="215" spans="1:11" s="5" customFormat="1" ht="42.75" customHeight="1">
      <c r="A215" s="162" t="s">
        <v>503</v>
      </c>
      <c r="B215" s="142" t="s">
        <v>502</v>
      </c>
      <c r="C215" s="163" t="s">
        <v>4</v>
      </c>
      <c r="D215" s="164">
        <v>1</v>
      </c>
      <c r="E215" s="165">
        <v>100</v>
      </c>
      <c r="F215" s="166"/>
      <c r="G215" s="166"/>
      <c r="H215" s="262">
        <v>100</v>
      </c>
      <c r="I215" s="166" t="s">
        <v>118</v>
      </c>
      <c r="J215" s="220" t="s">
        <v>144</v>
      </c>
      <c r="K215" s="225" t="s">
        <v>178</v>
      </c>
    </row>
    <row r="216" spans="1:11" s="5" customFormat="1" ht="42.75" customHeight="1">
      <c r="A216" s="162" t="s">
        <v>504</v>
      </c>
      <c r="B216" s="142" t="s">
        <v>505</v>
      </c>
      <c r="C216" s="163" t="s">
        <v>3</v>
      </c>
      <c r="D216" s="176">
        <v>0.22</v>
      </c>
      <c r="E216" s="165">
        <v>250</v>
      </c>
      <c r="F216" s="166"/>
      <c r="G216" s="166"/>
      <c r="H216" s="262">
        <v>250</v>
      </c>
      <c r="I216" s="166" t="s">
        <v>131</v>
      </c>
      <c r="J216" s="220" t="s">
        <v>134</v>
      </c>
      <c r="K216" s="225" t="s">
        <v>178</v>
      </c>
    </row>
    <row r="217" spans="1:11" s="5" customFormat="1" ht="38.25" customHeight="1">
      <c r="A217" s="172" t="s">
        <v>84</v>
      </c>
      <c r="B217" s="228" t="s">
        <v>206</v>
      </c>
      <c r="C217" s="163" t="s">
        <v>3</v>
      </c>
      <c r="D217" s="283">
        <v>1514.7</v>
      </c>
      <c r="E217" s="11">
        <f>E221+E227</f>
        <v>1470.3929999999998</v>
      </c>
      <c r="F217" s="166"/>
      <c r="G217" s="224"/>
      <c r="H217" s="263">
        <f>H221+H227</f>
        <v>1470.3929999999998</v>
      </c>
      <c r="I217" s="166"/>
      <c r="J217" s="220"/>
      <c r="K217" s="169"/>
    </row>
    <row r="218" spans="1:11" s="5" customFormat="1" ht="38.25" customHeight="1">
      <c r="A218" s="172"/>
      <c r="B218" s="173" t="s">
        <v>18</v>
      </c>
      <c r="C218" s="163" t="s">
        <v>3</v>
      </c>
      <c r="D218" s="181">
        <v>449.7</v>
      </c>
      <c r="E218" s="11">
        <f>E222</f>
        <v>89.24199999999999</v>
      </c>
      <c r="F218" s="166"/>
      <c r="G218" s="166"/>
      <c r="H218" s="263">
        <f>H222</f>
        <v>89.24199999999999</v>
      </c>
      <c r="I218" s="166"/>
      <c r="J218" s="220"/>
      <c r="K218" s="169"/>
    </row>
    <row r="219" spans="1:11" s="5" customFormat="1" ht="38.25" customHeight="1">
      <c r="A219" s="172"/>
      <c r="B219" s="173" t="s">
        <v>209</v>
      </c>
      <c r="C219" s="163" t="s">
        <v>3</v>
      </c>
      <c r="D219" s="224">
        <v>1.96</v>
      </c>
      <c r="E219" s="11">
        <f>E221+E227</f>
        <v>1470.3929999999998</v>
      </c>
      <c r="F219" s="166"/>
      <c r="G219" s="166"/>
      <c r="H219" s="263">
        <f>H221+H227</f>
        <v>1470.3929999999998</v>
      </c>
      <c r="I219" s="166"/>
      <c r="J219" s="220"/>
      <c r="K219" s="169"/>
    </row>
    <row r="220" spans="1:11" s="5" customFormat="1" ht="38.25" customHeight="1">
      <c r="A220" s="172"/>
      <c r="B220" s="173" t="s">
        <v>18</v>
      </c>
      <c r="C220" s="163" t="s">
        <v>3</v>
      </c>
      <c r="D220" s="224">
        <v>0.06</v>
      </c>
      <c r="E220" s="11">
        <f>E221</f>
        <v>89.24199999999999</v>
      </c>
      <c r="F220" s="166"/>
      <c r="G220" s="166"/>
      <c r="H220" s="263">
        <f>H221</f>
        <v>89.24199999999999</v>
      </c>
      <c r="I220" s="166"/>
      <c r="J220" s="220"/>
      <c r="K220" s="169"/>
    </row>
    <row r="221" spans="1:11" s="5" customFormat="1" ht="38.25" customHeight="1">
      <c r="A221" s="172" t="s">
        <v>207</v>
      </c>
      <c r="B221" s="174" t="s">
        <v>208</v>
      </c>
      <c r="C221" s="163" t="s">
        <v>3</v>
      </c>
      <c r="D221" s="181">
        <v>377.3</v>
      </c>
      <c r="E221" s="11">
        <f>E225+E226</f>
        <v>89.24199999999999</v>
      </c>
      <c r="F221" s="166"/>
      <c r="G221" s="224"/>
      <c r="H221" s="263">
        <f>H225+H226</f>
        <v>89.24199999999999</v>
      </c>
      <c r="I221" s="166"/>
      <c r="J221" s="220"/>
      <c r="K221" s="169"/>
    </row>
    <row r="222" spans="1:11" s="5" customFormat="1" ht="38.25" customHeight="1">
      <c r="A222" s="172"/>
      <c r="B222" s="173" t="s">
        <v>18</v>
      </c>
      <c r="C222" s="163" t="s">
        <v>3</v>
      </c>
      <c r="D222" s="175">
        <v>377.3</v>
      </c>
      <c r="E222" s="165">
        <f>E224</f>
        <v>89.24199999999999</v>
      </c>
      <c r="F222" s="166"/>
      <c r="G222" s="166"/>
      <c r="H222" s="262">
        <f>H224</f>
        <v>89.24199999999999</v>
      </c>
      <c r="I222" s="166"/>
      <c r="J222" s="220"/>
      <c r="K222" s="169"/>
    </row>
    <row r="223" spans="1:11" s="5" customFormat="1" ht="38.25" customHeight="1">
      <c r="A223" s="172"/>
      <c r="B223" s="173" t="s">
        <v>209</v>
      </c>
      <c r="C223" s="163" t="s">
        <v>3</v>
      </c>
      <c r="D223" s="176">
        <v>0.06</v>
      </c>
      <c r="E223" s="177">
        <f>E225+E226</f>
        <v>89.24199999999999</v>
      </c>
      <c r="F223" s="166"/>
      <c r="G223" s="166"/>
      <c r="H223" s="262">
        <f>H225+H226</f>
        <v>89.24199999999999</v>
      </c>
      <c r="I223" s="166"/>
      <c r="J223" s="220"/>
      <c r="K223" s="169"/>
    </row>
    <row r="224" spans="1:11" s="5" customFormat="1" ht="38.25" customHeight="1">
      <c r="A224" s="172"/>
      <c r="B224" s="173" t="s">
        <v>18</v>
      </c>
      <c r="C224" s="163" t="s">
        <v>3</v>
      </c>
      <c r="D224" s="176">
        <v>0.06</v>
      </c>
      <c r="E224" s="165">
        <f>E225+E226</f>
        <v>89.24199999999999</v>
      </c>
      <c r="F224" s="166"/>
      <c r="G224" s="166"/>
      <c r="H224" s="262">
        <f>H225+H226</f>
        <v>89.24199999999999</v>
      </c>
      <c r="I224" s="166"/>
      <c r="J224" s="220"/>
      <c r="K224" s="169"/>
    </row>
    <row r="225" spans="1:11" s="5" customFormat="1" ht="38.25" customHeight="1">
      <c r="A225" s="162" t="s">
        <v>210</v>
      </c>
      <c r="B225" s="142" t="s">
        <v>211</v>
      </c>
      <c r="C225" s="163" t="s">
        <v>3</v>
      </c>
      <c r="D225" s="176">
        <v>0.04</v>
      </c>
      <c r="E225" s="165">
        <v>59.495</v>
      </c>
      <c r="F225" s="166"/>
      <c r="G225" s="166"/>
      <c r="H225" s="262">
        <v>59.495</v>
      </c>
      <c r="I225" s="166" t="s">
        <v>131</v>
      </c>
      <c r="J225" s="220" t="s">
        <v>144</v>
      </c>
      <c r="K225" s="225" t="s">
        <v>106</v>
      </c>
    </row>
    <row r="226" spans="1:11" s="5" customFormat="1" ht="38.25" customHeight="1">
      <c r="A226" s="162" t="s">
        <v>212</v>
      </c>
      <c r="B226" s="142" t="s">
        <v>213</v>
      </c>
      <c r="C226" s="163" t="s">
        <v>3</v>
      </c>
      <c r="D226" s="176">
        <v>0.02</v>
      </c>
      <c r="E226" s="165">
        <v>29.747</v>
      </c>
      <c r="F226" s="166"/>
      <c r="G226" s="166"/>
      <c r="H226" s="262">
        <v>29.747</v>
      </c>
      <c r="I226" s="166" t="s">
        <v>118</v>
      </c>
      <c r="J226" s="220" t="s">
        <v>134</v>
      </c>
      <c r="K226" s="169" t="s">
        <v>116</v>
      </c>
    </row>
    <row r="227" spans="1:11" s="5" customFormat="1" ht="38.25" customHeight="1">
      <c r="A227" s="172" t="s">
        <v>311</v>
      </c>
      <c r="B227" s="174" t="s">
        <v>312</v>
      </c>
      <c r="C227" s="226" t="s">
        <v>3</v>
      </c>
      <c r="D227" s="282">
        <v>1137.4</v>
      </c>
      <c r="E227" s="11">
        <f>E231+E232</f>
        <v>1381.1509999999998</v>
      </c>
      <c r="F227" s="166"/>
      <c r="G227" s="223"/>
      <c r="H227" s="263">
        <f>H231+H232</f>
        <v>1381.1509999999998</v>
      </c>
      <c r="I227" s="166"/>
      <c r="J227" s="220"/>
      <c r="K227" s="169"/>
    </row>
    <row r="228" spans="1:11" s="5" customFormat="1" ht="38.25" customHeight="1">
      <c r="A228" s="162"/>
      <c r="B228" s="173" t="s">
        <v>18</v>
      </c>
      <c r="C228" s="163" t="s">
        <v>3</v>
      </c>
      <c r="D228" s="224">
        <v>72.4</v>
      </c>
      <c r="E228" s="165"/>
      <c r="F228" s="166"/>
      <c r="G228" s="166"/>
      <c r="H228" s="262"/>
      <c r="I228" s="166"/>
      <c r="J228" s="220"/>
      <c r="K228" s="169"/>
    </row>
    <row r="229" spans="1:11" s="5" customFormat="1" ht="38.25" customHeight="1">
      <c r="A229" s="162"/>
      <c r="B229" s="173" t="s">
        <v>209</v>
      </c>
      <c r="C229" s="163" t="s">
        <v>3</v>
      </c>
      <c r="D229" s="224">
        <v>1.9</v>
      </c>
      <c r="E229" s="177">
        <f>E231+E232</f>
        <v>1381.1509999999998</v>
      </c>
      <c r="F229" s="166"/>
      <c r="G229" s="166"/>
      <c r="H229" s="266">
        <f>H231+H232</f>
        <v>1381.1509999999998</v>
      </c>
      <c r="I229" s="166"/>
      <c r="J229" s="220"/>
      <c r="K229" s="169"/>
    </row>
    <row r="230" spans="1:11" s="5" customFormat="1" ht="38.25" customHeight="1">
      <c r="A230" s="162"/>
      <c r="B230" s="173" t="s">
        <v>18</v>
      </c>
      <c r="C230" s="163" t="s">
        <v>3</v>
      </c>
      <c r="D230" s="176"/>
      <c r="E230" s="165"/>
      <c r="F230" s="166"/>
      <c r="G230" s="166"/>
      <c r="H230" s="262"/>
      <c r="I230" s="166"/>
      <c r="J230" s="220"/>
      <c r="K230" s="169"/>
    </row>
    <row r="231" spans="1:11" s="5" customFormat="1" ht="38.25" customHeight="1">
      <c r="A231" s="162" t="s">
        <v>313</v>
      </c>
      <c r="B231" s="142" t="s">
        <v>388</v>
      </c>
      <c r="C231" s="163" t="s">
        <v>3</v>
      </c>
      <c r="D231" s="176">
        <v>0.9</v>
      </c>
      <c r="E231" s="165">
        <v>649.92</v>
      </c>
      <c r="F231" s="166"/>
      <c r="G231" s="166"/>
      <c r="H231" s="262">
        <v>649.92</v>
      </c>
      <c r="I231" s="166" t="s">
        <v>118</v>
      </c>
      <c r="J231" s="220" t="s">
        <v>144</v>
      </c>
      <c r="K231" s="221" t="s">
        <v>389</v>
      </c>
    </row>
    <row r="232" spans="1:11" s="5" customFormat="1" ht="48" customHeight="1">
      <c r="A232" s="162" t="s">
        <v>314</v>
      </c>
      <c r="B232" s="142" t="s">
        <v>390</v>
      </c>
      <c r="C232" s="163" t="s">
        <v>3</v>
      </c>
      <c r="D232" s="176">
        <v>1</v>
      </c>
      <c r="E232" s="165">
        <v>731.231</v>
      </c>
      <c r="F232" s="166"/>
      <c r="G232" s="166"/>
      <c r="H232" s="262">
        <v>731.231</v>
      </c>
      <c r="I232" s="166" t="s">
        <v>134</v>
      </c>
      <c r="J232" s="220" t="s">
        <v>144</v>
      </c>
      <c r="K232" s="221" t="s">
        <v>391</v>
      </c>
    </row>
    <row r="233" spans="1:11" s="5" customFormat="1" ht="38.25" customHeight="1">
      <c r="A233" s="172" t="s">
        <v>85</v>
      </c>
      <c r="B233" s="228" t="s">
        <v>214</v>
      </c>
      <c r="C233" s="163" t="s">
        <v>4</v>
      </c>
      <c r="D233" s="178">
        <v>36</v>
      </c>
      <c r="E233" s="11">
        <f>E234+E239</f>
        <v>2006.159</v>
      </c>
      <c r="F233" s="166"/>
      <c r="G233" s="166"/>
      <c r="H233" s="263">
        <f>H234+H239</f>
        <v>2006.159</v>
      </c>
      <c r="I233" s="167"/>
      <c r="J233" s="168"/>
      <c r="K233" s="169"/>
    </row>
    <row r="234" spans="1:11" s="5" customFormat="1" ht="38.25" customHeight="1">
      <c r="A234" s="172" t="s">
        <v>215</v>
      </c>
      <c r="B234" s="174" t="s">
        <v>216</v>
      </c>
      <c r="C234" s="163" t="s">
        <v>4</v>
      </c>
      <c r="D234" s="178">
        <v>93</v>
      </c>
      <c r="E234" s="11">
        <f>E236+E237+E238</f>
        <v>1111.9160000000002</v>
      </c>
      <c r="F234" s="166"/>
      <c r="G234" s="166"/>
      <c r="H234" s="263">
        <f>H236+H237+H238</f>
        <v>1111.9160000000002</v>
      </c>
      <c r="I234" s="167"/>
      <c r="J234" s="168"/>
      <c r="K234" s="169"/>
    </row>
    <row r="235" spans="1:11" s="5" customFormat="1" ht="38.25" customHeight="1">
      <c r="A235" s="172"/>
      <c r="B235" s="173" t="s">
        <v>218</v>
      </c>
      <c r="C235" s="163" t="s">
        <v>4</v>
      </c>
      <c r="D235" s="178">
        <v>17</v>
      </c>
      <c r="E235" s="165">
        <f>E236+E237+E238</f>
        <v>1111.9160000000002</v>
      </c>
      <c r="F235" s="166"/>
      <c r="G235" s="166"/>
      <c r="H235" s="262">
        <f>H236+H237+H238</f>
        <v>1111.9160000000002</v>
      </c>
      <c r="I235" s="167"/>
      <c r="J235" s="168"/>
      <c r="K235" s="169"/>
    </row>
    <row r="236" spans="1:11" s="5" customFormat="1" ht="38.25" customHeight="1">
      <c r="A236" s="172" t="s">
        <v>217</v>
      </c>
      <c r="B236" s="142" t="s">
        <v>219</v>
      </c>
      <c r="C236" s="163" t="s">
        <v>4</v>
      </c>
      <c r="D236" s="164">
        <v>7</v>
      </c>
      <c r="E236" s="165">
        <v>486.196</v>
      </c>
      <c r="F236" s="166"/>
      <c r="G236" s="166"/>
      <c r="H236" s="262">
        <v>486.196</v>
      </c>
      <c r="I236" s="166" t="s">
        <v>131</v>
      </c>
      <c r="J236" s="220" t="s">
        <v>144</v>
      </c>
      <c r="K236" s="221" t="s">
        <v>106</v>
      </c>
    </row>
    <row r="237" spans="1:11" s="5" customFormat="1" ht="38.25" customHeight="1">
      <c r="A237" s="172" t="s">
        <v>220</v>
      </c>
      <c r="B237" s="142" t="s">
        <v>221</v>
      </c>
      <c r="C237" s="163" t="s">
        <v>4</v>
      </c>
      <c r="D237" s="164">
        <v>5</v>
      </c>
      <c r="E237" s="165">
        <v>347.903</v>
      </c>
      <c r="F237" s="166"/>
      <c r="G237" s="166"/>
      <c r="H237" s="262">
        <v>347.903</v>
      </c>
      <c r="I237" s="166" t="s">
        <v>131</v>
      </c>
      <c r="J237" s="220" t="s">
        <v>144</v>
      </c>
      <c r="K237" s="225" t="s">
        <v>155</v>
      </c>
    </row>
    <row r="238" spans="1:11" s="5" customFormat="1" ht="38.25" customHeight="1">
      <c r="A238" s="172" t="s">
        <v>222</v>
      </c>
      <c r="B238" s="142" t="s">
        <v>223</v>
      </c>
      <c r="C238" s="163" t="s">
        <v>4</v>
      </c>
      <c r="D238" s="164">
        <v>5</v>
      </c>
      <c r="E238" s="165">
        <v>277.817</v>
      </c>
      <c r="F238" s="166"/>
      <c r="G238" s="166"/>
      <c r="H238" s="262">
        <v>277.817</v>
      </c>
      <c r="I238" s="166" t="s">
        <v>131</v>
      </c>
      <c r="J238" s="220" t="s">
        <v>144</v>
      </c>
      <c r="K238" s="221" t="s">
        <v>310</v>
      </c>
    </row>
    <row r="239" spans="1:11" s="5" customFormat="1" ht="38.25" customHeight="1">
      <c r="A239" s="172" t="s">
        <v>289</v>
      </c>
      <c r="B239" s="174" t="s">
        <v>291</v>
      </c>
      <c r="C239" s="163" t="s">
        <v>4</v>
      </c>
      <c r="D239" s="178">
        <v>361</v>
      </c>
      <c r="E239" s="11">
        <f>E241+E242+E243+E244+E245+E246+E247+E248+E249+E250+E251+E252+E253+E254+E255+E256+E257+E258+E259</f>
        <v>894.2429999999999</v>
      </c>
      <c r="F239" s="223"/>
      <c r="G239" s="223"/>
      <c r="H239" s="263">
        <f>H241+H242+H243+H244+H245+H246+H247+H248+H249+H250+H251+H252+H253+H254+H255+H256+H257+H258+H259</f>
        <v>894.2429999999999</v>
      </c>
      <c r="I239" s="166"/>
      <c r="J239" s="220"/>
      <c r="K239" s="225"/>
    </row>
    <row r="240" spans="1:11" s="5" customFormat="1" ht="38.25" customHeight="1">
      <c r="A240" s="172"/>
      <c r="B240" s="173" t="s">
        <v>218</v>
      </c>
      <c r="C240" s="163" t="s">
        <v>4</v>
      </c>
      <c r="D240" s="178">
        <v>19</v>
      </c>
      <c r="E240" s="177">
        <f>E241+E242+E243+E244+E245+E246+E247+E248+E249+E250+E251+E252+E253+E254+E255+E256+E257+E258+E259</f>
        <v>894.2429999999999</v>
      </c>
      <c r="F240" s="223"/>
      <c r="G240" s="223"/>
      <c r="H240" s="266">
        <f>H241+H242+H243+H244+H245+H246+H247+H248+H249+H250+H251+H252+H253+H254+H255+H256+H257+H258+H259</f>
        <v>894.2429999999999</v>
      </c>
      <c r="I240" s="166"/>
      <c r="J240" s="220"/>
      <c r="K240" s="225"/>
    </row>
    <row r="241" spans="1:11" s="5" customFormat="1" ht="38.25" customHeight="1">
      <c r="A241" s="162" t="s">
        <v>290</v>
      </c>
      <c r="B241" s="142" t="s">
        <v>409</v>
      </c>
      <c r="C241" s="163" t="s">
        <v>4</v>
      </c>
      <c r="D241" s="164">
        <v>1</v>
      </c>
      <c r="E241" s="165">
        <v>37.55</v>
      </c>
      <c r="F241" s="166"/>
      <c r="G241" s="166"/>
      <c r="H241" s="262">
        <v>37.55</v>
      </c>
      <c r="I241" s="166" t="s">
        <v>160</v>
      </c>
      <c r="J241" s="220" t="s">
        <v>131</v>
      </c>
      <c r="K241" s="221" t="s">
        <v>410</v>
      </c>
    </row>
    <row r="242" spans="1:11" s="5" customFormat="1" ht="38.25" customHeight="1">
      <c r="A242" s="162" t="s">
        <v>292</v>
      </c>
      <c r="B242" s="142" t="s">
        <v>408</v>
      </c>
      <c r="C242" s="163" t="s">
        <v>4</v>
      </c>
      <c r="D242" s="164">
        <v>1</v>
      </c>
      <c r="E242" s="165">
        <v>53.438</v>
      </c>
      <c r="F242" s="166"/>
      <c r="G242" s="166"/>
      <c r="H242" s="262">
        <v>53.438</v>
      </c>
      <c r="I242" s="166" t="s">
        <v>160</v>
      </c>
      <c r="J242" s="220" t="s">
        <v>131</v>
      </c>
      <c r="K242" s="222" t="s">
        <v>411</v>
      </c>
    </row>
    <row r="243" spans="1:11" s="5" customFormat="1" ht="38.25" customHeight="1">
      <c r="A243" s="162" t="s">
        <v>293</v>
      </c>
      <c r="B243" s="142" t="s">
        <v>407</v>
      </c>
      <c r="C243" s="163" t="s">
        <v>4</v>
      </c>
      <c r="D243" s="164">
        <v>1</v>
      </c>
      <c r="E243" s="165">
        <v>68.439</v>
      </c>
      <c r="F243" s="166"/>
      <c r="G243" s="166"/>
      <c r="H243" s="262">
        <v>68.439</v>
      </c>
      <c r="I243" s="166" t="s">
        <v>160</v>
      </c>
      <c r="J243" s="220" t="s">
        <v>131</v>
      </c>
      <c r="K243" s="222" t="s">
        <v>412</v>
      </c>
    </row>
    <row r="244" spans="1:11" s="5" customFormat="1" ht="38.25" customHeight="1">
      <c r="A244" s="162" t="s">
        <v>294</v>
      </c>
      <c r="B244" s="142" t="s">
        <v>406</v>
      </c>
      <c r="C244" s="163" t="s">
        <v>4</v>
      </c>
      <c r="D244" s="164">
        <v>1</v>
      </c>
      <c r="E244" s="165">
        <v>42.525</v>
      </c>
      <c r="F244" s="166"/>
      <c r="G244" s="166"/>
      <c r="H244" s="262">
        <v>42.525</v>
      </c>
      <c r="I244" s="166" t="s">
        <v>160</v>
      </c>
      <c r="J244" s="220" t="s">
        <v>131</v>
      </c>
      <c r="K244" s="222" t="s">
        <v>413</v>
      </c>
    </row>
    <row r="245" spans="1:11" s="5" customFormat="1" ht="38.25" customHeight="1">
      <c r="A245" s="162" t="s">
        <v>295</v>
      </c>
      <c r="B245" s="142" t="s">
        <v>405</v>
      </c>
      <c r="C245" s="163" t="s">
        <v>4</v>
      </c>
      <c r="D245" s="164">
        <v>1</v>
      </c>
      <c r="E245" s="165">
        <v>32.751</v>
      </c>
      <c r="F245" s="166"/>
      <c r="G245" s="166"/>
      <c r="H245" s="262">
        <v>32.751</v>
      </c>
      <c r="I245" s="166" t="s">
        <v>160</v>
      </c>
      <c r="J245" s="220" t="s">
        <v>131</v>
      </c>
      <c r="K245" s="222" t="s">
        <v>414</v>
      </c>
    </row>
    <row r="246" spans="1:11" s="5" customFormat="1" ht="38.25" customHeight="1">
      <c r="A246" s="162" t="s">
        <v>296</v>
      </c>
      <c r="B246" s="142" t="s">
        <v>404</v>
      </c>
      <c r="C246" s="163" t="s">
        <v>4</v>
      </c>
      <c r="D246" s="164">
        <v>1</v>
      </c>
      <c r="E246" s="165">
        <v>39.944</v>
      </c>
      <c r="F246" s="166"/>
      <c r="G246" s="166"/>
      <c r="H246" s="262">
        <v>39.944</v>
      </c>
      <c r="I246" s="166" t="s">
        <v>131</v>
      </c>
      <c r="J246" s="220" t="s">
        <v>118</v>
      </c>
      <c r="K246" s="222" t="s">
        <v>415</v>
      </c>
    </row>
    <row r="247" spans="1:11" s="5" customFormat="1" ht="38.25" customHeight="1">
      <c r="A247" s="162" t="s">
        <v>297</v>
      </c>
      <c r="B247" s="142" t="s">
        <v>403</v>
      </c>
      <c r="C247" s="163" t="s">
        <v>4</v>
      </c>
      <c r="D247" s="164">
        <v>1</v>
      </c>
      <c r="E247" s="165">
        <v>65.11</v>
      </c>
      <c r="F247" s="166"/>
      <c r="G247" s="166"/>
      <c r="H247" s="262">
        <v>65.11</v>
      </c>
      <c r="I247" s="166" t="s">
        <v>131</v>
      </c>
      <c r="J247" s="220" t="s">
        <v>118</v>
      </c>
      <c r="K247" s="222" t="s">
        <v>416</v>
      </c>
    </row>
    <row r="248" spans="1:11" s="5" customFormat="1" ht="38.25" customHeight="1">
      <c r="A248" s="162" t="s">
        <v>298</v>
      </c>
      <c r="B248" s="142" t="s">
        <v>402</v>
      </c>
      <c r="C248" s="163" t="s">
        <v>4</v>
      </c>
      <c r="D248" s="164">
        <v>1</v>
      </c>
      <c r="E248" s="165">
        <v>32.091</v>
      </c>
      <c r="F248" s="166"/>
      <c r="G248" s="166"/>
      <c r="H248" s="262">
        <v>32.091</v>
      </c>
      <c r="I248" s="166" t="s">
        <v>131</v>
      </c>
      <c r="J248" s="220" t="s">
        <v>118</v>
      </c>
      <c r="K248" s="222" t="s">
        <v>417</v>
      </c>
    </row>
    <row r="249" spans="1:11" s="5" customFormat="1" ht="38.25" customHeight="1">
      <c r="A249" s="162" t="s">
        <v>299</v>
      </c>
      <c r="B249" s="142" t="s">
        <v>419</v>
      </c>
      <c r="C249" s="163" t="s">
        <v>4</v>
      </c>
      <c r="D249" s="164">
        <v>1</v>
      </c>
      <c r="E249" s="165">
        <v>39.117</v>
      </c>
      <c r="F249" s="166"/>
      <c r="G249" s="166"/>
      <c r="H249" s="262">
        <v>39.117</v>
      </c>
      <c r="I249" s="166" t="s">
        <v>131</v>
      </c>
      <c r="J249" s="220" t="s">
        <v>118</v>
      </c>
      <c r="K249" s="171" t="s">
        <v>418</v>
      </c>
    </row>
    <row r="250" spans="1:11" s="5" customFormat="1" ht="38.25" customHeight="1">
      <c r="A250" s="162" t="s">
        <v>300</v>
      </c>
      <c r="B250" s="142" t="s">
        <v>401</v>
      </c>
      <c r="C250" s="163" t="s">
        <v>4</v>
      </c>
      <c r="D250" s="164">
        <v>1</v>
      </c>
      <c r="E250" s="165">
        <v>45.83</v>
      </c>
      <c r="F250" s="166"/>
      <c r="G250" s="166"/>
      <c r="H250" s="262">
        <v>45.83</v>
      </c>
      <c r="I250" s="166" t="s">
        <v>118</v>
      </c>
      <c r="J250" s="220" t="s">
        <v>134</v>
      </c>
      <c r="K250" s="221" t="s">
        <v>420</v>
      </c>
    </row>
    <row r="251" spans="1:11" s="5" customFormat="1" ht="38.25" customHeight="1">
      <c r="A251" s="162" t="s">
        <v>301</v>
      </c>
      <c r="B251" s="142" t="s">
        <v>400</v>
      </c>
      <c r="C251" s="163" t="s">
        <v>4</v>
      </c>
      <c r="D251" s="164">
        <v>1</v>
      </c>
      <c r="E251" s="165">
        <v>26.01</v>
      </c>
      <c r="F251" s="166"/>
      <c r="G251" s="166"/>
      <c r="H251" s="262">
        <v>26.01</v>
      </c>
      <c r="I251" s="166" t="s">
        <v>118</v>
      </c>
      <c r="J251" s="220" t="s">
        <v>134</v>
      </c>
      <c r="K251" s="221" t="s">
        <v>421</v>
      </c>
    </row>
    <row r="252" spans="1:11" s="5" customFormat="1" ht="38.25" customHeight="1">
      <c r="A252" s="162" t="s">
        <v>302</v>
      </c>
      <c r="B252" s="142" t="s">
        <v>399</v>
      </c>
      <c r="C252" s="163" t="s">
        <v>4</v>
      </c>
      <c r="D252" s="164">
        <v>1</v>
      </c>
      <c r="E252" s="165">
        <v>51.288</v>
      </c>
      <c r="F252" s="166"/>
      <c r="G252" s="166"/>
      <c r="H252" s="262">
        <v>51.288</v>
      </c>
      <c r="I252" s="166" t="s">
        <v>118</v>
      </c>
      <c r="J252" s="220" t="s">
        <v>134</v>
      </c>
      <c r="K252" s="221" t="s">
        <v>422</v>
      </c>
    </row>
    <row r="253" spans="1:11" s="5" customFormat="1" ht="38.25" customHeight="1">
      <c r="A253" s="162" t="s">
        <v>303</v>
      </c>
      <c r="B253" s="142" t="s">
        <v>398</v>
      </c>
      <c r="C253" s="163" t="s">
        <v>4</v>
      </c>
      <c r="D253" s="164">
        <v>1</v>
      </c>
      <c r="E253" s="165">
        <v>39.782</v>
      </c>
      <c r="F253" s="166"/>
      <c r="G253" s="166"/>
      <c r="H253" s="262">
        <v>39.782</v>
      </c>
      <c r="I253" s="166" t="s">
        <v>118</v>
      </c>
      <c r="J253" s="220" t="s">
        <v>134</v>
      </c>
      <c r="K253" s="221" t="s">
        <v>423</v>
      </c>
    </row>
    <row r="254" spans="1:11" s="5" customFormat="1" ht="38.25" customHeight="1">
      <c r="A254" s="162" t="s">
        <v>304</v>
      </c>
      <c r="B254" s="142" t="s">
        <v>397</v>
      </c>
      <c r="C254" s="163" t="s">
        <v>4</v>
      </c>
      <c r="D254" s="164">
        <v>1</v>
      </c>
      <c r="E254" s="165">
        <v>55.414</v>
      </c>
      <c r="F254" s="166"/>
      <c r="G254" s="166"/>
      <c r="H254" s="262">
        <v>55.414</v>
      </c>
      <c r="I254" s="166" t="s">
        <v>118</v>
      </c>
      <c r="J254" s="220" t="s">
        <v>134</v>
      </c>
      <c r="K254" s="221" t="s">
        <v>424</v>
      </c>
    </row>
    <row r="255" spans="1:11" s="5" customFormat="1" ht="38.25" customHeight="1">
      <c r="A255" s="162" t="s">
        <v>305</v>
      </c>
      <c r="B255" s="142" t="s">
        <v>396</v>
      </c>
      <c r="C255" s="163" t="s">
        <v>4</v>
      </c>
      <c r="D255" s="164">
        <v>1</v>
      </c>
      <c r="E255" s="165">
        <v>45.782</v>
      </c>
      <c r="F255" s="166"/>
      <c r="G255" s="166"/>
      <c r="H255" s="262">
        <v>45.782</v>
      </c>
      <c r="I255" s="166" t="s">
        <v>134</v>
      </c>
      <c r="J255" s="220" t="s">
        <v>139</v>
      </c>
      <c r="K255" s="221" t="s">
        <v>425</v>
      </c>
    </row>
    <row r="256" spans="1:11" s="5" customFormat="1" ht="38.25" customHeight="1">
      <c r="A256" s="162" t="s">
        <v>306</v>
      </c>
      <c r="B256" s="142" t="s">
        <v>395</v>
      </c>
      <c r="C256" s="163" t="s">
        <v>4</v>
      </c>
      <c r="D256" s="164">
        <v>1</v>
      </c>
      <c r="E256" s="165">
        <v>42.079</v>
      </c>
      <c r="F256" s="166"/>
      <c r="G256" s="166"/>
      <c r="H256" s="262">
        <v>42.079</v>
      </c>
      <c r="I256" s="166" t="s">
        <v>134</v>
      </c>
      <c r="J256" s="220" t="s">
        <v>139</v>
      </c>
      <c r="K256" s="221" t="s">
        <v>426</v>
      </c>
    </row>
    <row r="257" spans="1:11" s="5" customFormat="1" ht="38.25" customHeight="1">
      <c r="A257" s="162" t="s">
        <v>307</v>
      </c>
      <c r="B257" s="142" t="s">
        <v>394</v>
      </c>
      <c r="C257" s="163" t="s">
        <v>4</v>
      </c>
      <c r="D257" s="164">
        <v>1</v>
      </c>
      <c r="E257" s="165">
        <v>65.632</v>
      </c>
      <c r="F257" s="166"/>
      <c r="G257" s="166"/>
      <c r="H257" s="262">
        <v>65.632</v>
      </c>
      <c r="I257" s="166" t="s">
        <v>131</v>
      </c>
      <c r="J257" s="220" t="s">
        <v>118</v>
      </c>
      <c r="K257" s="221" t="s">
        <v>427</v>
      </c>
    </row>
    <row r="258" spans="1:11" s="5" customFormat="1" ht="38.25" customHeight="1">
      <c r="A258" s="162" t="s">
        <v>308</v>
      </c>
      <c r="B258" s="142" t="s">
        <v>393</v>
      </c>
      <c r="C258" s="163" t="s">
        <v>4</v>
      </c>
      <c r="D258" s="164">
        <v>1</v>
      </c>
      <c r="E258" s="165">
        <v>62.073</v>
      </c>
      <c r="F258" s="166"/>
      <c r="G258" s="166"/>
      <c r="H258" s="262">
        <v>62.073</v>
      </c>
      <c r="I258" s="166" t="s">
        <v>139</v>
      </c>
      <c r="J258" s="220" t="s">
        <v>144</v>
      </c>
      <c r="K258" s="221" t="s">
        <v>428</v>
      </c>
    </row>
    <row r="259" spans="1:11" s="5" customFormat="1" ht="38.25" customHeight="1">
      <c r="A259" s="162" t="s">
        <v>309</v>
      </c>
      <c r="B259" s="142" t="s">
        <v>392</v>
      </c>
      <c r="C259" s="163" t="s">
        <v>4</v>
      </c>
      <c r="D259" s="164">
        <v>1</v>
      </c>
      <c r="E259" s="165">
        <v>49.388</v>
      </c>
      <c r="F259" s="166"/>
      <c r="G259" s="166"/>
      <c r="H259" s="262">
        <v>49.388</v>
      </c>
      <c r="I259" s="166" t="s">
        <v>139</v>
      </c>
      <c r="J259" s="220" t="s">
        <v>144</v>
      </c>
      <c r="K259" s="221" t="s">
        <v>428</v>
      </c>
    </row>
    <row r="260" spans="1:11" s="5" customFormat="1" ht="38.25" customHeight="1">
      <c r="A260" s="162" t="s">
        <v>86</v>
      </c>
      <c r="B260" s="204" t="s">
        <v>168</v>
      </c>
      <c r="C260" s="163"/>
      <c r="D260" s="164"/>
      <c r="E260" s="11">
        <f>E261+E262+E263+E264+E265+E266+E267+E268+E269+E270+E271+E272+E273+E274+E275+E276+E277+E278</f>
        <v>7502.961</v>
      </c>
      <c r="F260" s="166"/>
      <c r="G260" s="166"/>
      <c r="H260" s="263">
        <f>H261+H262+H263+H264+H265+H266+H267+H268+H269+H270+H271+H272+H273+H274+H275+H276+H277+H278</f>
        <v>7502.961</v>
      </c>
      <c r="I260" s="166"/>
      <c r="J260" s="220"/>
      <c r="K260" s="169"/>
    </row>
    <row r="261" spans="1:11" s="5" customFormat="1" ht="54.75" customHeight="1">
      <c r="A261" s="162" t="s">
        <v>169</v>
      </c>
      <c r="B261" s="157" t="s">
        <v>526</v>
      </c>
      <c r="C261" s="163" t="s">
        <v>4</v>
      </c>
      <c r="D261" s="164">
        <v>1</v>
      </c>
      <c r="E261" s="165">
        <v>2771.1</v>
      </c>
      <c r="F261" s="166"/>
      <c r="G261" s="166"/>
      <c r="H261" s="262">
        <v>2771.1</v>
      </c>
      <c r="I261" s="166" t="s">
        <v>152</v>
      </c>
      <c r="J261" s="220" t="s">
        <v>119</v>
      </c>
      <c r="K261" s="225" t="s">
        <v>132</v>
      </c>
    </row>
    <row r="262" spans="1:11" s="5" customFormat="1" ht="38.25" customHeight="1">
      <c r="A262" s="162" t="s">
        <v>170</v>
      </c>
      <c r="B262" s="157" t="s">
        <v>485</v>
      </c>
      <c r="C262" s="163" t="s">
        <v>4</v>
      </c>
      <c r="D262" s="164">
        <v>1</v>
      </c>
      <c r="E262" s="165">
        <v>20</v>
      </c>
      <c r="F262" s="166"/>
      <c r="G262" s="166"/>
      <c r="H262" s="262">
        <v>20</v>
      </c>
      <c r="I262" s="166" t="s">
        <v>152</v>
      </c>
      <c r="J262" s="220" t="s">
        <v>119</v>
      </c>
      <c r="K262" s="225" t="s">
        <v>132</v>
      </c>
    </row>
    <row r="263" spans="1:11" s="5" customFormat="1" ht="38.25" customHeight="1">
      <c r="A263" s="162" t="s">
        <v>171</v>
      </c>
      <c r="B263" s="142" t="s">
        <v>486</v>
      </c>
      <c r="C263" s="163" t="s">
        <v>4</v>
      </c>
      <c r="D263" s="164">
        <v>65</v>
      </c>
      <c r="E263" s="165">
        <v>500</v>
      </c>
      <c r="F263" s="166"/>
      <c r="G263" s="166"/>
      <c r="H263" s="262">
        <v>500</v>
      </c>
      <c r="I263" s="166" t="s">
        <v>152</v>
      </c>
      <c r="J263" s="220" t="s">
        <v>119</v>
      </c>
      <c r="K263" s="225" t="s">
        <v>132</v>
      </c>
    </row>
    <row r="264" spans="1:11" s="5" customFormat="1" ht="38.25" customHeight="1">
      <c r="A264" s="162" t="s">
        <v>173</v>
      </c>
      <c r="B264" s="142" t="s">
        <v>522</v>
      </c>
      <c r="C264" s="163" t="s">
        <v>4</v>
      </c>
      <c r="D264" s="164">
        <v>1</v>
      </c>
      <c r="E264" s="165">
        <v>400</v>
      </c>
      <c r="F264" s="166"/>
      <c r="G264" s="166"/>
      <c r="H264" s="262">
        <v>400</v>
      </c>
      <c r="I264" s="166" t="s">
        <v>131</v>
      </c>
      <c r="J264" s="220" t="s">
        <v>108</v>
      </c>
      <c r="K264" s="221" t="s">
        <v>310</v>
      </c>
    </row>
    <row r="265" spans="1:11" s="5" customFormat="1" ht="38.25" customHeight="1">
      <c r="A265" s="162" t="s">
        <v>174</v>
      </c>
      <c r="B265" s="142" t="s">
        <v>238</v>
      </c>
      <c r="C265" s="163" t="s">
        <v>4</v>
      </c>
      <c r="D265" s="164">
        <v>1</v>
      </c>
      <c r="E265" s="165">
        <v>15</v>
      </c>
      <c r="F265" s="166"/>
      <c r="G265" s="166"/>
      <c r="H265" s="262">
        <v>15</v>
      </c>
      <c r="I265" s="166" t="s">
        <v>139</v>
      </c>
      <c r="J265" s="220" t="s">
        <v>139</v>
      </c>
      <c r="K265" s="225" t="s">
        <v>132</v>
      </c>
    </row>
    <row r="266" spans="1:11" s="5" customFormat="1" ht="45.75" customHeight="1">
      <c r="A266" s="162" t="s">
        <v>202</v>
      </c>
      <c r="B266" s="157" t="s">
        <v>506</v>
      </c>
      <c r="C266" s="163" t="s">
        <v>4</v>
      </c>
      <c r="D266" s="164">
        <v>1</v>
      </c>
      <c r="E266" s="165">
        <v>300</v>
      </c>
      <c r="F266" s="166"/>
      <c r="G266" s="166"/>
      <c r="H266" s="262">
        <v>300</v>
      </c>
      <c r="I266" s="166" t="s">
        <v>131</v>
      </c>
      <c r="J266" s="220" t="s">
        <v>108</v>
      </c>
      <c r="K266" s="225" t="s">
        <v>106</v>
      </c>
    </row>
    <row r="267" spans="1:11" s="5" customFormat="1" ht="38.25" customHeight="1">
      <c r="A267" s="162" t="s">
        <v>203</v>
      </c>
      <c r="B267" s="142" t="s">
        <v>507</v>
      </c>
      <c r="C267" s="163" t="s">
        <v>205</v>
      </c>
      <c r="D267" s="164">
        <v>100</v>
      </c>
      <c r="E267" s="165">
        <v>150</v>
      </c>
      <c r="F267" s="166"/>
      <c r="G267" s="166"/>
      <c r="H267" s="262">
        <v>150</v>
      </c>
      <c r="I267" s="166" t="s">
        <v>131</v>
      </c>
      <c r="J267" s="220" t="s">
        <v>108</v>
      </c>
      <c r="K267" s="225" t="s">
        <v>178</v>
      </c>
    </row>
    <row r="268" spans="1:11" s="5" customFormat="1" ht="38.25" customHeight="1">
      <c r="A268" s="162" t="s">
        <v>204</v>
      </c>
      <c r="B268" s="142" t="s">
        <v>508</v>
      </c>
      <c r="C268" s="163" t="s">
        <v>4</v>
      </c>
      <c r="D268" s="164">
        <v>2</v>
      </c>
      <c r="E268" s="165">
        <v>15</v>
      </c>
      <c r="F268" s="166"/>
      <c r="G268" s="166"/>
      <c r="H268" s="262">
        <v>15</v>
      </c>
      <c r="I268" s="166" t="s">
        <v>131</v>
      </c>
      <c r="J268" s="220" t="s">
        <v>108</v>
      </c>
      <c r="K268" s="225" t="s">
        <v>190</v>
      </c>
    </row>
    <row r="269" spans="1:11" s="5" customFormat="1" ht="38.25" customHeight="1">
      <c r="A269" s="162" t="s">
        <v>224</v>
      </c>
      <c r="B269" s="142" t="s">
        <v>509</v>
      </c>
      <c r="C269" s="163"/>
      <c r="D269" s="164"/>
      <c r="E269" s="165">
        <v>20</v>
      </c>
      <c r="F269" s="166"/>
      <c r="G269" s="166"/>
      <c r="H269" s="262">
        <v>20</v>
      </c>
      <c r="I269" s="166" t="s">
        <v>131</v>
      </c>
      <c r="J269" s="220" t="s">
        <v>108</v>
      </c>
      <c r="K269" s="225" t="s">
        <v>190</v>
      </c>
    </row>
    <row r="270" spans="1:11" s="5" customFormat="1" ht="38.25" customHeight="1">
      <c r="A270" s="162" t="s">
        <v>225</v>
      </c>
      <c r="B270" s="142" t="s">
        <v>510</v>
      </c>
      <c r="C270" s="163" t="s">
        <v>4</v>
      </c>
      <c r="D270" s="164">
        <v>1</v>
      </c>
      <c r="E270" s="165">
        <v>250</v>
      </c>
      <c r="F270" s="166"/>
      <c r="G270" s="166"/>
      <c r="H270" s="262">
        <v>250</v>
      </c>
      <c r="I270" s="166" t="s">
        <v>131</v>
      </c>
      <c r="J270" s="220" t="s">
        <v>108</v>
      </c>
      <c r="K270" s="225" t="s">
        <v>190</v>
      </c>
    </row>
    <row r="271" spans="1:11" s="5" customFormat="1" ht="38.25" customHeight="1">
      <c r="A271" s="162" t="s">
        <v>226</v>
      </c>
      <c r="B271" s="142" t="s">
        <v>511</v>
      </c>
      <c r="C271" s="163" t="s">
        <v>4</v>
      </c>
      <c r="D271" s="164">
        <v>65</v>
      </c>
      <c r="E271" s="165">
        <v>500</v>
      </c>
      <c r="F271" s="166"/>
      <c r="G271" s="166"/>
      <c r="H271" s="262">
        <v>500</v>
      </c>
      <c r="I271" s="166" t="s">
        <v>131</v>
      </c>
      <c r="J271" s="220" t="s">
        <v>108</v>
      </c>
      <c r="K271" s="225" t="s">
        <v>190</v>
      </c>
    </row>
    <row r="272" spans="1:11" s="5" customFormat="1" ht="38.25" customHeight="1">
      <c r="A272" s="162" t="s">
        <v>512</v>
      </c>
      <c r="B272" s="142" t="s">
        <v>521</v>
      </c>
      <c r="C272" s="163" t="s">
        <v>4</v>
      </c>
      <c r="D272" s="164">
        <v>2</v>
      </c>
      <c r="E272" s="165">
        <v>600</v>
      </c>
      <c r="F272" s="166"/>
      <c r="G272" s="166"/>
      <c r="H272" s="262">
        <v>600</v>
      </c>
      <c r="I272" s="166" t="s">
        <v>131</v>
      </c>
      <c r="J272" s="220" t="s">
        <v>108</v>
      </c>
      <c r="K272" s="221" t="s">
        <v>106</v>
      </c>
    </row>
    <row r="273" spans="1:11" s="5" customFormat="1" ht="38.25" customHeight="1">
      <c r="A273" s="162" t="s">
        <v>316</v>
      </c>
      <c r="B273" s="142" t="s">
        <v>386</v>
      </c>
      <c r="C273" s="163" t="s">
        <v>4</v>
      </c>
      <c r="D273" s="164">
        <v>9</v>
      </c>
      <c r="E273" s="165">
        <v>228.598</v>
      </c>
      <c r="F273" s="166"/>
      <c r="G273" s="166"/>
      <c r="H273" s="262">
        <v>228.598</v>
      </c>
      <c r="I273" s="166" t="s">
        <v>118</v>
      </c>
      <c r="J273" s="220" t="s">
        <v>144</v>
      </c>
      <c r="K273" s="221" t="s">
        <v>106</v>
      </c>
    </row>
    <row r="274" spans="1:11" s="5" customFormat="1" ht="38.25" customHeight="1">
      <c r="A274" s="162" t="s">
        <v>317</v>
      </c>
      <c r="B274" s="142" t="s">
        <v>387</v>
      </c>
      <c r="C274" s="163" t="s">
        <v>4</v>
      </c>
      <c r="D274" s="164">
        <v>9</v>
      </c>
      <c r="E274" s="165">
        <v>212.967</v>
      </c>
      <c r="F274" s="166"/>
      <c r="G274" s="166"/>
      <c r="H274" s="262">
        <v>212.967</v>
      </c>
      <c r="I274" s="166" t="s">
        <v>118</v>
      </c>
      <c r="J274" s="220" t="s">
        <v>144</v>
      </c>
      <c r="K274" s="225" t="s">
        <v>155</v>
      </c>
    </row>
    <row r="275" spans="1:11" s="5" customFormat="1" ht="38.25" customHeight="1">
      <c r="A275" s="162" t="s">
        <v>513</v>
      </c>
      <c r="B275" s="142" t="s">
        <v>239</v>
      </c>
      <c r="C275" s="163" t="s">
        <v>4</v>
      </c>
      <c r="D275" s="164">
        <v>19</v>
      </c>
      <c r="E275" s="165">
        <v>519.004</v>
      </c>
      <c r="F275" s="166"/>
      <c r="G275" s="166"/>
      <c r="H275" s="262">
        <v>519.004</v>
      </c>
      <c r="I275" s="166" t="s">
        <v>131</v>
      </c>
      <c r="J275" s="220" t="s">
        <v>144</v>
      </c>
      <c r="K275" s="221" t="s">
        <v>106</v>
      </c>
    </row>
    <row r="276" spans="1:11" s="5" customFormat="1" ht="38.25" customHeight="1">
      <c r="A276" s="162" t="s">
        <v>514</v>
      </c>
      <c r="B276" s="142" t="s">
        <v>433</v>
      </c>
      <c r="C276" s="163" t="s">
        <v>315</v>
      </c>
      <c r="D276" s="165">
        <v>6.24</v>
      </c>
      <c r="E276" s="165">
        <v>272.483</v>
      </c>
      <c r="F276" s="166"/>
      <c r="G276" s="166"/>
      <c r="H276" s="262">
        <v>272.483</v>
      </c>
      <c r="I276" s="166" t="s">
        <v>131</v>
      </c>
      <c r="J276" s="220" t="s">
        <v>134</v>
      </c>
      <c r="K276" s="225" t="s">
        <v>434</v>
      </c>
    </row>
    <row r="277" spans="1:11" s="5" customFormat="1" ht="81" customHeight="1">
      <c r="A277" s="162" t="s">
        <v>515</v>
      </c>
      <c r="B277" s="142" t="s">
        <v>429</v>
      </c>
      <c r="C277" s="163" t="s">
        <v>315</v>
      </c>
      <c r="D277" s="165">
        <v>12.9</v>
      </c>
      <c r="E277" s="165">
        <v>558.43</v>
      </c>
      <c r="F277" s="166"/>
      <c r="G277" s="166"/>
      <c r="H277" s="262">
        <v>558.43</v>
      </c>
      <c r="I277" s="166" t="s">
        <v>160</v>
      </c>
      <c r="J277" s="220" t="s">
        <v>139</v>
      </c>
      <c r="K277" s="225" t="s">
        <v>430</v>
      </c>
    </row>
    <row r="278" spans="1:11" s="5" customFormat="1" ht="38.25" customHeight="1">
      <c r="A278" s="162" t="s">
        <v>516</v>
      </c>
      <c r="B278" s="142" t="s">
        <v>431</v>
      </c>
      <c r="C278" s="163" t="s">
        <v>315</v>
      </c>
      <c r="D278" s="165">
        <v>2.86</v>
      </c>
      <c r="E278" s="165">
        <v>170.379</v>
      </c>
      <c r="F278" s="166"/>
      <c r="G278" s="166"/>
      <c r="H278" s="262">
        <v>170.379</v>
      </c>
      <c r="I278" s="166" t="s">
        <v>131</v>
      </c>
      <c r="J278" s="220" t="s">
        <v>144</v>
      </c>
      <c r="K278" s="221" t="s">
        <v>432</v>
      </c>
    </row>
    <row r="279" spans="1:11" s="5" customFormat="1" ht="38.25" customHeight="1">
      <c r="A279" s="172" t="s">
        <v>88</v>
      </c>
      <c r="B279" s="252" t="s">
        <v>370</v>
      </c>
      <c r="C279" s="163" t="s">
        <v>4</v>
      </c>
      <c r="D279" s="178">
        <v>95</v>
      </c>
      <c r="E279" s="177">
        <f>E280</f>
        <v>231</v>
      </c>
      <c r="F279" s="223"/>
      <c r="G279" s="260">
        <f>G280</f>
        <v>231</v>
      </c>
      <c r="H279" s="166"/>
      <c r="I279" s="167"/>
      <c r="J279" s="168"/>
      <c r="K279" s="169"/>
    </row>
    <row r="280" spans="1:11" s="5" customFormat="1" ht="38.25" customHeight="1">
      <c r="A280" s="162"/>
      <c r="B280" s="142" t="s">
        <v>371</v>
      </c>
      <c r="C280" s="163" t="s">
        <v>4</v>
      </c>
      <c r="D280" s="164">
        <v>95</v>
      </c>
      <c r="E280" s="165">
        <f>E281</f>
        <v>231</v>
      </c>
      <c r="F280" s="166"/>
      <c r="G280" s="261">
        <f>G281</f>
        <v>231</v>
      </c>
      <c r="H280" s="166"/>
      <c r="I280" s="167"/>
      <c r="J280" s="168"/>
      <c r="K280" s="169"/>
    </row>
    <row r="281" spans="1:11" s="5" customFormat="1" ht="38.25" customHeight="1">
      <c r="A281" s="162"/>
      <c r="B281" s="142" t="s">
        <v>19</v>
      </c>
      <c r="C281" s="163" t="s">
        <v>4</v>
      </c>
      <c r="D281" s="165">
        <v>19</v>
      </c>
      <c r="E281" s="165">
        <f>E282+E283+E284+E285+E286+E287+E288+E289+E290+E291+E292+E293+E294+E295+E296</f>
        <v>231</v>
      </c>
      <c r="F281" s="166"/>
      <c r="G281" s="261">
        <f>G282+G283+G284+G285+G286+G287+G288+G289+G290+G291+G292+G293+G294+G295+G296</f>
        <v>231</v>
      </c>
      <c r="H281" s="166"/>
      <c r="I281" s="167"/>
      <c r="J281" s="168"/>
      <c r="K281" s="169"/>
    </row>
    <row r="282" spans="1:11" s="5" customFormat="1" ht="38.25" customHeight="1">
      <c r="A282" s="162" t="s">
        <v>13</v>
      </c>
      <c r="B282" s="142" t="s">
        <v>445</v>
      </c>
      <c r="C282" s="163" t="s">
        <v>4</v>
      </c>
      <c r="D282" s="165">
        <v>1</v>
      </c>
      <c r="E282" s="165">
        <v>7</v>
      </c>
      <c r="F282" s="166"/>
      <c r="G282" s="262">
        <v>7</v>
      </c>
      <c r="H282" s="166"/>
      <c r="I282" s="166" t="s">
        <v>118</v>
      </c>
      <c r="J282" s="220" t="s">
        <v>134</v>
      </c>
      <c r="K282" s="221" t="s">
        <v>106</v>
      </c>
    </row>
    <row r="283" spans="1:11" s="5" customFormat="1" ht="48" customHeight="1">
      <c r="A283" s="162" t="s">
        <v>29</v>
      </c>
      <c r="B283" s="142" t="s">
        <v>446</v>
      </c>
      <c r="C283" s="163" t="s">
        <v>4</v>
      </c>
      <c r="D283" s="165">
        <v>1</v>
      </c>
      <c r="E283" s="165">
        <v>7</v>
      </c>
      <c r="F283" s="166"/>
      <c r="G283" s="262">
        <v>7</v>
      </c>
      <c r="H283" s="166"/>
      <c r="I283" s="166" t="s">
        <v>118</v>
      </c>
      <c r="J283" s="220" t="s">
        <v>134</v>
      </c>
      <c r="K283" s="171" t="s">
        <v>374</v>
      </c>
    </row>
    <row r="284" spans="1:11" s="5" customFormat="1" ht="38.25" customHeight="1">
      <c r="A284" s="162" t="s">
        <v>30</v>
      </c>
      <c r="B284" s="142" t="s">
        <v>447</v>
      </c>
      <c r="C284" s="163" t="s">
        <v>4</v>
      </c>
      <c r="D284" s="165">
        <v>1</v>
      </c>
      <c r="E284" s="165">
        <v>7</v>
      </c>
      <c r="F284" s="166"/>
      <c r="G284" s="262">
        <v>7</v>
      </c>
      <c r="H284" s="166"/>
      <c r="I284" s="166" t="s">
        <v>118</v>
      </c>
      <c r="J284" s="220" t="s">
        <v>134</v>
      </c>
      <c r="K284" s="171" t="s">
        <v>375</v>
      </c>
    </row>
    <row r="285" spans="1:11" s="5" customFormat="1" ht="38.25" customHeight="1">
      <c r="A285" s="162" t="s">
        <v>31</v>
      </c>
      <c r="B285" s="142" t="s">
        <v>455</v>
      </c>
      <c r="C285" s="163" t="s">
        <v>4</v>
      </c>
      <c r="D285" s="165">
        <v>1</v>
      </c>
      <c r="E285" s="165">
        <v>7.5</v>
      </c>
      <c r="F285" s="166"/>
      <c r="G285" s="262">
        <v>7.5</v>
      </c>
      <c r="H285" s="166"/>
      <c r="I285" s="166" t="s">
        <v>118</v>
      </c>
      <c r="J285" s="220"/>
      <c r="K285" s="221" t="s">
        <v>106</v>
      </c>
    </row>
    <row r="286" spans="1:11" s="5" customFormat="1" ht="38.25" customHeight="1">
      <c r="A286" s="162" t="s">
        <v>32</v>
      </c>
      <c r="B286" s="142" t="s">
        <v>456</v>
      </c>
      <c r="C286" s="163" t="s">
        <v>4</v>
      </c>
      <c r="D286" s="165">
        <v>1</v>
      </c>
      <c r="E286" s="165">
        <v>6.5</v>
      </c>
      <c r="F286" s="166"/>
      <c r="G286" s="262">
        <v>6.5</v>
      </c>
      <c r="H286" s="166"/>
      <c r="I286" s="166" t="s">
        <v>118</v>
      </c>
      <c r="J286" s="220" t="s">
        <v>118</v>
      </c>
      <c r="K286" s="221" t="s">
        <v>106</v>
      </c>
    </row>
    <row r="287" spans="1:11" s="5" customFormat="1" ht="38.25" customHeight="1">
      <c r="A287" s="162" t="s">
        <v>33</v>
      </c>
      <c r="B287" s="142" t="s">
        <v>448</v>
      </c>
      <c r="C287" s="163" t="s">
        <v>4</v>
      </c>
      <c r="D287" s="165">
        <v>1</v>
      </c>
      <c r="E287" s="165">
        <v>9</v>
      </c>
      <c r="F287" s="166"/>
      <c r="G287" s="262">
        <v>9</v>
      </c>
      <c r="H287" s="166"/>
      <c r="I287" s="166" t="s">
        <v>118</v>
      </c>
      <c r="J287" s="220"/>
      <c r="K287" s="221" t="s">
        <v>106</v>
      </c>
    </row>
    <row r="288" spans="1:11" s="5" customFormat="1" ht="38.25" customHeight="1">
      <c r="A288" s="162" t="s">
        <v>74</v>
      </c>
      <c r="B288" s="142" t="s">
        <v>372</v>
      </c>
      <c r="C288" s="163" t="s">
        <v>4</v>
      </c>
      <c r="D288" s="165">
        <v>1</v>
      </c>
      <c r="E288" s="165">
        <v>9</v>
      </c>
      <c r="F288" s="166"/>
      <c r="G288" s="262">
        <v>9</v>
      </c>
      <c r="H288" s="166"/>
      <c r="I288" s="166" t="s">
        <v>118</v>
      </c>
      <c r="J288" s="220"/>
      <c r="K288" s="169" t="s">
        <v>116</v>
      </c>
    </row>
    <row r="289" spans="1:11" s="5" customFormat="1" ht="38.25" customHeight="1">
      <c r="A289" s="162" t="s">
        <v>78</v>
      </c>
      <c r="B289" s="142" t="s">
        <v>373</v>
      </c>
      <c r="C289" s="163" t="s">
        <v>4</v>
      </c>
      <c r="D289" s="165">
        <v>9</v>
      </c>
      <c r="E289" s="165">
        <v>70</v>
      </c>
      <c r="F289" s="166"/>
      <c r="G289" s="262">
        <v>70</v>
      </c>
      <c r="H289" s="166"/>
      <c r="I289" s="166" t="s">
        <v>118</v>
      </c>
      <c r="J289" s="220" t="s">
        <v>139</v>
      </c>
      <c r="K289" s="221" t="s">
        <v>106</v>
      </c>
    </row>
    <row r="290" spans="1:11" s="5" customFormat="1" ht="38.25" customHeight="1">
      <c r="A290" s="162" t="s">
        <v>80</v>
      </c>
      <c r="B290" s="142" t="s">
        <v>449</v>
      </c>
      <c r="C290" s="163" t="s">
        <v>4</v>
      </c>
      <c r="D290" s="165">
        <v>1</v>
      </c>
      <c r="E290" s="165">
        <v>29</v>
      </c>
      <c r="F290" s="166"/>
      <c r="G290" s="262">
        <v>29</v>
      </c>
      <c r="H290" s="166"/>
      <c r="I290" s="166" t="s">
        <v>118</v>
      </c>
      <c r="J290" s="220" t="s">
        <v>139</v>
      </c>
      <c r="K290" s="221" t="s">
        <v>113</v>
      </c>
    </row>
    <row r="291" spans="1:11" s="5" customFormat="1" ht="38.25" customHeight="1">
      <c r="A291" s="162" t="s">
        <v>81</v>
      </c>
      <c r="B291" s="142" t="s">
        <v>457</v>
      </c>
      <c r="C291" s="163" t="s">
        <v>4</v>
      </c>
      <c r="D291" s="165">
        <v>1</v>
      </c>
      <c r="E291" s="165">
        <v>8</v>
      </c>
      <c r="F291" s="166"/>
      <c r="G291" s="262">
        <v>8</v>
      </c>
      <c r="H291" s="166"/>
      <c r="I291" s="166" t="s">
        <v>118</v>
      </c>
      <c r="J291" s="220"/>
      <c r="K291" s="221" t="s">
        <v>106</v>
      </c>
    </row>
    <row r="292" spans="1:11" s="5" customFormat="1" ht="38.25" customHeight="1">
      <c r="A292" s="162" t="s">
        <v>82</v>
      </c>
      <c r="B292" s="142" t="s">
        <v>458</v>
      </c>
      <c r="C292" s="163" t="s">
        <v>4</v>
      </c>
      <c r="D292" s="165">
        <v>1</v>
      </c>
      <c r="E292" s="165">
        <v>3</v>
      </c>
      <c r="F292" s="166"/>
      <c r="G292" s="262">
        <v>3</v>
      </c>
      <c r="H292" s="166"/>
      <c r="I292" s="166" t="s">
        <v>134</v>
      </c>
      <c r="J292" s="220"/>
      <c r="K292" s="221" t="s">
        <v>106</v>
      </c>
    </row>
    <row r="293" spans="1:11" s="5" customFormat="1" ht="62.25" customHeight="1">
      <c r="A293" s="162" t="s">
        <v>83</v>
      </c>
      <c r="B293" s="142" t="s">
        <v>453</v>
      </c>
      <c r="C293" s="163" t="s">
        <v>4</v>
      </c>
      <c r="D293" s="165">
        <v>1</v>
      </c>
      <c r="E293" s="165">
        <v>14</v>
      </c>
      <c r="F293" s="166"/>
      <c r="G293" s="262">
        <v>14</v>
      </c>
      <c r="H293" s="166"/>
      <c r="I293" s="166" t="s">
        <v>118</v>
      </c>
      <c r="J293" s="220"/>
      <c r="K293" s="221" t="s">
        <v>106</v>
      </c>
    </row>
    <row r="294" spans="1:11" s="5" customFormat="1" ht="38.25" customHeight="1">
      <c r="A294" s="162" t="s">
        <v>84</v>
      </c>
      <c r="B294" s="142" t="s">
        <v>459</v>
      </c>
      <c r="C294" s="163" t="s">
        <v>4</v>
      </c>
      <c r="D294" s="165">
        <v>1</v>
      </c>
      <c r="E294" s="165">
        <v>14</v>
      </c>
      <c r="F294" s="166"/>
      <c r="G294" s="262">
        <v>14</v>
      </c>
      <c r="H294" s="166"/>
      <c r="I294" s="166" t="s">
        <v>118</v>
      </c>
      <c r="J294" s="220"/>
      <c r="K294" s="221" t="s">
        <v>106</v>
      </c>
    </row>
    <row r="295" spans="1:11" s="5" customFormat="1" ht="38.25" customHeight="1">
      <c r="A295" s="162" t="s">
        <v>85</v>
      </c>
      <c r="B295" s="142" t="s">
        <v>450</v>
      </c>
      <c r="C295" s="163" t="s">
        <v>4</v>
      </c>
      <c r="D295" s="165">
        <v>1</v>
      </c>
      <c r="E295" s="165">
        <v>10</v>
      </c>
      <c r="F295" s="166"/>
      <c r="G295" s="262">
        <v>10</v>
      </c>
      <c r="H295" s="166"/>
      <c r="I295" s="166" t="s">
        <v>118</v>
      </c>
      <c r="J295" s="220"/>
      <c r="K295" s="221" t="s">
        <v>106</v>
      </c>
    </row>
    <row r="296" spans="1:11" s="5" customFormat="1" ht="99.75" customHeight="1">
      <c r="A296" s="162" t="s">
        <v>86</v>
      </c>
      <c r="B296" s="142" t="s">
        <v>452</v>
      </c>
      <c r="C296" s="163"/>
      <c r="D296" s="165"/>
      <c r="E296" s="165">
        <v>30</v>
      </c>
      <c r="F296" s="166"/>
      <c r="G296" s="262">
        <v>30</v>
      </c>
      <c r="H296" s="166"/>
      <c r="I296" s="166" t="s">
        <v>134</v>
      </c>
      <c r="J296" s="220" t="s">
        <v>139</v>
      </c>
      <c r="K296" s="221" t="s">
        <v>454</v>
      </c>
    </row>
    <row r="297" spans="1:11" s="5" customFormat="1" ht="30.75" customHeight="1" thickBot="1">
      <c r="A297" s="76"/>
      <c r="B297" s="77" t="s">
        <v>367</v>
      </c>
      <c r="C297" s="78"/>
      <c r="D297" s="78"/>
      <c r="E297" s="281">
        <f>E279+E260+E233+E217+E201+E195+E193+E189+E184+E166+E141+E135+E120+E88+E14</f>
        <v>119003.53128</v>
      </c>
      <c r="F297" s="79"/>
      <c r="G297" s="231">
        <f>G279+G260+G233+G217+G201+G195+G193+G189+G184+G166+G141+G135+G120+G88+G14</f>
        <v>10551</v>
      </c>
      <c r="H297" s="281">
        <f>H279+H260+H233+H217+H201+H195+H193+H189+H184+H166+H141+H135+H120+H88+H14</f>
        <v>108327.53128</v>
      </c>
      <c r="I297" s="79"/>
      <c r="J297" s="125"/>
      <c r="K297" s="140"/>
    </row>
    <row r="298" spans="1:10" s="5" customFormat="1" ht="30.75" customHeight="1">
      <c r="A298" s="40"/>
      <c r="B298" s="67"/>
      <c r="C298" s="68"/>
      <c r="D298" s="68"/>
      <c r="E298" s="69"/>
      <c r="F298" s="70"/>
      <c r="G298" s="69"/>
      <c r="H298" s="69"/>
      <c r="I298" s="69"/>
      <c r="J298" s="69"/>
    </row>
    <row r="299" spans="1:10" s="5" customFormat="1" ht="30.75" customHeight="1">
      <c r="A299" s="40"/>
      <c r="B299" s="67"/>
      <c r="C299" s="68"/>
      <c r="D299" s="68"/>
      <c r="E299" s="69"/>
      <c r="F299" s="70"/>
      <c r="G299" s="69"/>
      <c r="H299" s="69"/>
      <c r="I299" s="69"/>
      <c r="J299" s="69"/>
    </row>
    <row r="300" spans="1:10" s="5" customFormat="1" ht="20.25">
      <c r="A300" s="40"/>
      <c r="B300" s="41"/>
      <c r="F300" s="42"/>
      <c r="G300" s="42"/>
      <c r="H300" s="42"/>
      <c r="I300" s="42"/>
      <c r="J300" s="42"/>
    </row>
    <row r="301" spans="1:10" ht="21.75" customHeight="1">
      <c r="A301" s="52"/>
      <c r="B301" s="52"/>
      <c r="C301" s="6"/>
      <c r="D301" s="6"/>
      <c r="E301" s="55"/>
      <c r="F301" s="6"/>
      <c r="I301" s="58"/>
      <c r="J301" s="58"/>
    </row>
    <row r="302" spans="1:6" ht="18.75">
      <c r="A302" s="52"/>
      <c r="B302" s="52"/>
      <c r="C302" s="6"/>
      <c r="D302" s="6"/>
      <c r="E302" s="6"/>
      <c r="F302" s="6"/>
    </row>
    <row r="303" spans="2:10" ht="18.75">
      <c r="B303" s="62"/>
      <c r="C303" s="6"/>
      <c r="D303" s="6"/>
      <c r="E303" s="6"/>
      <c r="F303" s="6"/>
      <c r="G303" s="6"/>
      <c r="H303" s="6"/>
      <c r="I303" s="6"/>
      <c r="J303" s="6"/>
    </row>
    <row r="304" ht="18.75">
      <c r="B304" s="6"/>
    </row>
    <row r="305" ht="15.75">
      <c r="B305" s="43"/>
    </row>
  </sheetData>
  <sheetProtection/>
  <mergeCells count="16">
    <mergeCell ref="C11:C12"/>
    <mergeCell ref="A11:A12"/>
    <mergeCell ref="E11:E12"/>
    <mergeCell ref="F11:H11"/>
    <mergeCell ref="G3:H3"/>
    <mergeCell ref="G1:H1"/>
    <mergeCell ref="K11:K12"/>
    <mergeCell ref="G2:J2"/>
    <mergeCell ref="G4:H4"/>
    <mergeCell ref="A7:J7"/>
    <mergeCell ref="A8:J8"/>
    <mergeCell ref="A9:J9"/>
    <mergeCell ref="B10:H10"/>
    <mergeCell ref="D11:D12"/>
    <mergeCell ref="I11:J11"/>
    <mergeCell ref="B11:B12"/>
  </mergeCells>
  <printOptions horizontalCentered="1"/>
  <pageMargins left="0.7" right="0.7" top="0.75" bottom="0.75" header="0.3" footer="0.3"/>
  <pageSetup fitToHeight="0" fitToWidth="1" horizontalDpi="600" verticalDpi="600" orientation="portrait" paperSize="9" scale="4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9">
      <selection activeCell="C30" sqref="C30"/>
    </sheetView>
  </sheetViews>
  <sheetFormatPr defaultColWidth="9.00390625" defaultRowHeight="12.75"/>
  <cols>
    <col min="3" max="3" width="10.375" style="0" bestFit="1" customWidth="1"/>
    <col min="6" max="6" width="10.375" style="0" bestFit="1" customWidth="1"/>
    <col min="7" max="7" width="13.00390625" style="0" customWidth="1"/>
  </cols>
  <sheetData>
    <row r="1" spans="1:16" ht="18.75">
      <c r="A1" s="334" t="s">
        <v>572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1" ht="16.5" thickBot="1">
      <c r="A2" s="315" t="s">
        <v>242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0" ht="32.25" customHeight="1" thickBot="1">
      <c r="A3" s="316" t="s">
        <v>6</v>
      </c>
      <c r="B3" s="316" t="s">
        <v>243</v>
      </c>
      <c r="C3" s="316" t="s">
        <v>244</v>
      </c>
      <c r="D3" s="316" t="s">
        <v>245</v>
      </c>
      <c r="E3" s="318" t="s">
        <v>246</v>
      </c>
      <c r="F3" s="320"/>
      <c r="G3" s="335" t="s">
        <v>247</v>
      </c>
      <c r="H3" s="331"/>
      <c r="I3" s="331"/>
      <c r="J3" s="326"/>
    </row>
    <row r="4" spans="1:10" ht="13.5" thickBot="1">
      <c r="A4" s="317"/>
      <c r="B4" s="317"/>
      <c r="C4" s="317"/>
      <c r="D4" s="317"/>
      <c r="E4" s="317" t="s">
        <v>248</v>
      </c>
      <c r="F4" s="317" t="s">
        <v>249</v>
      </c>
      <c r="G4" s="316" t="s">
        <v>248</v>
      </c>
      <c r="H4" s="318" t="s">
        <v>250</v>
      </c>
      <c r="I4" s="319"/>
      <c r="J4" s="320"/>
    </row>
    <row r="5" spans="1:10" ht="101.25" customHeight="1" thickBot="1">
      <c r="A5" s="321"/>
      <c r="B5" s="321"/>
      <c r="C5" s="321"/>
      <c r="D5" s="321"/>
      <c r="E5" s="321"/>
      <c r="F5" s="321"/>
      <c r="G5" s="321"/>
      <c r="H5" s="182" t="s">
        <v>38</v>
      </c>
      <c r="I5" s="182" t="s">
        <v>34</v>
      </c>
      <c r="J5" s="182" t="s">
        <v>251</v>
      </c>
    </row>
    <row r="6" spans="1:10" ht="64.5" customHeight="1" thickBot="1">
      <c r="A6" s="183" t="s">
        <v>252</v>
      </c>
      <c r="B6" s="184" t="s">
        <v>274</v>
      </c>
      <c r="C6" s="185">
        <v>12</v>
      </c>
      <c r="D6" s="185">
        <v>0</v>
      </c>
      <c r="E6" s="276">
        <v>83.6</v>
      </c>
      <c r="F6" s="185">
        <v>0.905</v>
      </c>
      <c r="G6" s="275">
        <v>81329.278</v>
      </c>
      <c r="H6" s="186">
        <v>0</v>
      </c>
      <c r="I6" s="186">
        <v>10320</v>
      </c>
      <c r="J6" s="186">
        <v>71009.278</v>
      </c>
    </row>
    <row r="8" spans="1:16" ht="16.5" thickBot="1">
      <c r="A8" s="315" t="s">
        <v>253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 thickBot="1">
      <c r="A9" s="316" t="s">
        <v>6</v>
      </c>
      <c r="B9" s="316" t="s">
        <v>243</v>
      </c>
      <c r="C9" s="318" t="s">
        <v>254</v>
      </c>
      <c r="D9" s="319"/>
      <c r="E9" s="319"/>
      <c r="F9" s="319"/>
      <c r="G9" s="319"/>
      <c r="H9" s="319"/>
      <c r="I9" s="319"/>
      <c r="J9" s="319"/>
      <c r="K9" s="319"/>
      <c r="L9" s="325"/>
      <c r="M9" s="330" t="s">
        <v>247</v>
      </c>
      <c r="N9" s="319"/>
      <c r="O9" s="319"/>
      <c r="P9" s="325"/>
    </row>
    <row r="10" spans="1:16" ht="26.25" customHeight="1" thickBot="1">
      <c r="A10" s="317"/>
      <c r="B10" s="317"/>
      <c r="C10" s="318" t="s">
        <v>255</v>
      </c>
      <c r="D10" s="320"/>
      <c r="E10" s="331" t="s">
        <v>256</v>
      </c>
      <c r="F10" s="332"/>
      <c r="G10" s="333" t="s">
        <v>257</v>
      </c>
      <c r="H10" s="331"/>
      <c r="I10" s="331"/>
      <c r="J10" s="331"/>
      <c r="K10" s="331"/>
      <c r="L10" s="332"/>
      <c r="M10" s="326" t="s">
        <v>248</v>
      </c>
      <c r="N10" s="318" t="s">
        <v>250</v>
      </c>
      <c r="O10" s="319"/>
      <c r="P10" s="320"/>
    </row>
    <row r="11" spans="1:16" ht="13.5" thickBot="1">
      <c r="A11" s="317"/>
      <c r="B11" s="317"/>
      <c r="C11" s="317" t="s">
        <v>258</v>
      </c>
      <c r="D11" s="317" t="s">
        <v>259</v>
      </c>
      <c r="E11" s="329" t="s">
        <v>260</v>
      </c>
      <c r="F11" s="316" t="s">
        <v>259</v>
      </c>
      <c r="G11" s="329" t="s">
        <v>261</v>
      </c>
      <c r="H11" s="329" t="s">
        <v>279</v>
      </c>
      <c r="I11" s="329" t="s">
        <v>262</v>
      </c>
      <c r="J11" s="329" t="s">
        <v>263</v>
      </c>
      <c r="K11" s="322" t="s">
        <v>264</v>
      </c>
      <c r="L11" s="323"/>
      <c r="M11" s="327"/>
      <c r="N11" s="316" t="s">
        <v>38</v>
      </c>
      <c r="O11" s="316" t="s">
        <v>34</v>
      </c>
      <c r="P11" s="316" t="s">
        <v>251</v>
      </c>
    </row>
    <row r="12" spans="1:16" ht="87.75" customHeight="1" thickBot="1">
      <c r="A12" s="324"/>
      <c r="B12" s="321"/>
      <c r="C12" s="324"/>
      <c r="D12" s="324"/>
      <c r="E12" s="324"/>
      <c r="F12" s="321"/>
      <c r="G12" s="324"/>
      <c r="H12" s="324"/>
      <c r="I12" s="324"/>
      <c r="J12" s="324"/>
      <c r="K12" s="187" t="s">
        <v>265</v>
      </c>
      <c r="L12" s="187" t="s">
        <v>266</v>
      </c>
      <c r="M12" s="328"/>
      <c r="N12" s="324"/>
      <c r="O12" s="324"/>
      <c r="P12" s="324"/>
    </row>
    <row r="13" spans="1:16" ht="47.25" customHeight="1" thickBot="1">
      <c r="A13" s="188" t="s">
        <v>252</v>
      </c>
      <c r="B13" s="184" t="s">
        <v>274</v>
      </c>
      <c r="C13" s="277">
        <v>122.94</v>
      </c>
      <c r="D13" s="278">
        <v>1</v>
      </c>
      <c r="E13" s="277">
        <v>115.4</v>
      </c>
      <c r="F13" s="277">
        <v>0.22</v>
      </c>
      <c r="G13" s="189">
        <v>4</v>
      </c>
      <c r="H13" s="277">
        <v>5</v>
      </c>
      <c r="I13" s="189">
        <v>12</v>
      </c>
      <c r="J13" s="189">
        <v>1</v>
      </c>
      <c r="K13" s="189">
        <v>1</v>
      </c>
      <c r="L13" s="189">
        <v>2</v>
      </c>
      <c r="M13" s="190">
        <v>26463.74</v>
      </c>
      <c r="N13" s="191">
        <v>0</v>
      </c>
      <c r="O13" s="191">
        <v>0</v>
      </c>
      <c r="P13" s="190">
        <v>26463.74</v>
      </c>
    </row>
    <row r="14" spans="1:8" ht="16.5" thickBot="1">
      <c r="A14" s="315" t="s">
        <v>267</v>
      </c>
      <c r="B14" s="315"/>
      <c r="C14" s="315"/>
      <c r="D14" s="315"/>
      <c r="E14" s="315"/>
      <c r="F14" s="315"/>
      <c r="G14" s="315"/>
      <c r="H14" s="315"/>
    </row>
    <row r="15" spans="1:9" ht="13.5" thickBot="1">
      <c r="A15" s="316" t="s">
        <v>6</v>
      </c>
      <c r="B15" s="316" t="s">
        <v>243</v>
      </c>
      <c r="C15" s="318" t="s">
        <v>254</v>
      </c>
      <c r="D15" s="320"/>
      <c r="E15" s="318" t="s">
        <v>247</v>
      </c>
      <c r="F15" s="319"/>
      <c r="G15" s="319"/>
      <c r="H15" s="325"/>
      <c r="I15" s="192"/>
    </row>
    <row r="16" spans="1:9" ht="13.5" thickBot="1">
      <c r="A16" s="317"/>
      <c r="B16" s="317"/>
      <c r="C16" s="316" t="s">
        <v>384</v>
      </c>
      <c r="D16" s="316" t="s">
        <v>268</v>
      </c>
      <c r="E16" s="316" t="s">
        <v>248</v>
      </c>
      <c r="F16" s="318" t="s">
        <v>250</v>
      </c>
      <c r="G16" s="319"/>
      <c r="H16" s="320"/>
      <c r="I16" s="192"/>
    </row>
    <row r="17" spans="1:9" ht="127.5" customHeight="1" thickBot="1">
      <c r="A17" s="321"/>
      <c r="B17" s="321"/>
      <c r="C17" s="321"/>
      <c r="D17" s="321"/>
      <c r="E17" s="321"/>
      <c r="F17" s="182" t="s">
        <v>38</v>
      </c>
      <c r="G17" s="182" t="s">
        <v>34</v>
      </c>
      <c r="H17" s="193" t="s">
        <v>269</v>
      </c>
      <c r="I17" s="194"/>
    </row>
    <row r="18" spans="1:9" ht="60.75" thickBot="1">
      <c r="A18" s="183" t="s">
        <v>252</v>
      </c>
      <c r="B18" s="184" t="s">
        <v>274</v>
      </c>
      <c r="C18" s="195">
        <v>1.96</v>
      </c>
      <c r="D18" s="195">
        <v>36</v>
      </c>
      <c r="E18" s="279">
        <v>10979.513</v>
      </c>
      <c r="F18" s="196">
        <v>0</v>
      </c>
      <c r="G18" s="196">
        <v>0</v>
      </c>
      <c r="H18" s="279">
        <v>10979.513</v>
      </c>
      <c r="I18" s="192"/>
    </row>
    <row r="19" spans="1:7" ht="16.5" thickBot="1">
      <c r="A19" s="315" t="s">
        <v>270</v>
      </c>
      <c r="B19" s="315"/>
      <c r="C19" s="315"/>
      <c r="D19" s="315"/>
      <c r="E19" s="315"/>
      <c r="F19" s="315"/>
      <c r="G19" s="315"/>
    </row>
    <row r="20" spans="1:7" ht="13.5" thickBot="1">
      <c r="A20" s="316" t="s">
        <v>6</v>
      </c>
      <c r="B20" s="316" t="s">
        <v>243</v>
      </c>
      <c r="C20" s="316" t="s">
        <v>271</v>
      </c>
      <c r="D20" s="318" t="s">
        <v>247</v>
      </c>
      <c r="E20" s="319"/>
      <c r="F20" s="319"/>
      <c r="G20" s="320"/>
    </row>
    <row r="21" spans="1:7" ht="13.5" thickBot="1">
      <c r="A21" s="317"/>
      <c r="B21" s="317"/>
      <c r="C21" s="317"/>
      <c r="D21" s="316" t="s">
        <v>248</v>
      </c>
      <c r="E21" s="318" t="s">
        <v>250</v>
      </c>
      <c r="F21" s="319"/>
      <c r="G21" s="320"/>
    </row>
    <row r="22" spans="1:7" ht="122.25" customHeight="1" thickBot="1">
      <c r="A22" s="317"/>
      <c r="B22" s="321"/>
      <c r="C22" s="317"/>
      <c r="D22" s="321"/>
      <c r="E22" s="182" t="s">
        <v>38</v>
      </c>
      <c r="F22" s="182" t="s">
        <v>34</v>
      </c>
      <c r="G22" s="193" t="s">
        <v>251</v>
      </c>
    </row>
    <row r="23" spans="1:7" ht="60.75" thickBot="1">
      <c r="A23" s="197" t="s">
        <v>252</v>
      </c>
      <c r="B23" s="184" t="s">
        <v>274</v>
      </c>
      <c r="C23" s="195">
        <v>95</v>
      </c>
      <c r="D23" s="280">
        <v>231</v>
      </c>
      <c r="E23" s="196">
        <v>0</v>
      </c>
      <c r="F23" s="279">
        <v>231</v>
      </c>
      <c r="G23" s="196">
        <v>0</v>
      </c>
    </row>
    <row r="24" ht="18.75">
      <c r="A24" s="198"/>
    </row>
    <row r="25" spans="1:6" ht="16.5" thickBot="1">
      <c r="A25" s="315" t="s">
        <v>272</v>
      </c>
      <c r="B25" s="315"/>
      <c r="C25" s="315"/>
      <c r="D25" s="315"/>
      <c r="E25" s="315"/>
      <c r="F25" s="315"/>
    </row>
    <row r="26" spans="1:6" ht="13.5" thickBot="1">
      <c r="A26" s="316" t="s">
        <v>6</v>
      </c>
      <c r="B26" s="316" t="s">
        <v>243</v>
      </c>
      <c r="C26" s="318" t="s">
        <v>247</v>
      </c>
      <c r="D26" s="319"/>
      <c r="E26" s="319"/>
      <c r="F26" s="320"/>
    </row>
    <row r="27" spans="1:6" ht="13.5" thickBot="1">
      <c r="A27" s="317"/>
      <c r="B27" s="317"/>
      <c r="C27" s="316" t="s">
        <v>248</v>
      </c>
      <c r="D27" s="318" t="s">
        <v>250</v>
      </c>
      <c r="E27" s="319"/>
      <c r="F27" s="320"/>
    </row>
    <row r="28" spans="1:6" ht="135" customHeight="1" thickBot="1">
      <c r="A28" s="317"/>
      <c r="B28" s="317"/>
      <c r="C28" s="317"/>
      <c r="D28" s="182" t="s">
        <v>38</v>
      </c>
      <c r="E28" s="199" t="s">
        <v>34</v>
      </c>
      <c r="F28" s="193" t="s">
        <v>251</v>
      </c>
    </row>
    <row r="29" spans="1:6" ht="60.75" thickBot="1">
      <c r="A29" s="183" t="s">
        <v>252</v>
      </c>
      <c r="B29" s="184" t="s">
        <v>274</v>
      </c>
      <c r="C29" s="200">
        <v>119003.531</v>
      </c>
      <c r="D29" s="200">
        <v>0</v>
      </c>
      <c r="E29" s="200">
        <v>10551</v>
      </c>
      <c r="F29" s="253">
        <v>108452.531</v>
      </c>
    </row>
    <row r="31" spans="1:15" ht="12.75">
      <c r="A31" t="s">
        <v>530</v>
      </c>
      <c r="E31" s="201"/>
      <c r="F31" s="201"/>
      <c r="G31" s="201"/>
      <c r="H31" s="201"/>
      <c r="I31" s="201"/>
      <c r="K31" s="201"/>
      <c r="L31" s="201"/>
      <c r="M31" s="201"/>
      <c r="N31" s="201"/>
      <c r="O31" s="201"/>
    </row>
    <row r="32" spans="1:7" ht="12.75">
      <c r="A32" t="s">
        <v>273</v>
      </c>
      <c r="G32" t="s">
        <v>368</v>
      </c>
    </row>
    <row r="34" ht="12.75">
      <c r="A34" t="s">
        <v>574</v>
      </c>
    </row>
    <row r="37" ht="12.75">
      <c r="A37" t="s">
        <v>531</v>
      </c>
    </row>
  </sheetData>
  <sheetProtection/>
  <mergeCells count="56">
    <mergeCell ref="A1:P1"/>
    <mergeCell ref="A2:K2"/>
    <mergeCell ref="A3:A5"/>
    <mergeCell ref="B3:B5"/>
    <mergeCell ref="C3:C5"/>
    <mergeCell ref="D3:D5"/>
    <mergeCell ref="E3:F3"/>
    <mergeCell ref="G3:J3"/>
    <mergeCell ref="E4:E5"/>
    <mergeCell ref="F4:F5"/>
    <mergeCell ref="G4:G5"/>
    <mergeCell ref="H4:J4"/>
    <mergeCell ref="A8:P8"/>
    <mergeCell ref="A9:A12"/>
    <mergeCell ref="B9:B12"/>
    <mergeCell ref="C9:L9"/>
    <mergeCell ref="M9:P9"/>
    <mergeCell ref="C10:D10"/>
    <mergeCell ref="E10:F10"/>
    <mergeCell ref="G10:L10"/>
    <mergeCell ref="M10:M12"/>
    <mergeCell ref="N10:P10"/>
    <mergeCell ref="C11:C12"/>
    <mergeCell ref="D11:D12"/>
    <mergeCell ref="E11:E12"/>
    <mergeCell ref="F11:F12"/>
    <mergeCell ref="G11:G12"/>
    <mergeCell ref="H11:H12"/>
    <mergeCell ref="I11:I12"/>
    <mergeCell ref="J11:J12"/>
    <mergeCell ref="K11:L11"/>
    <mergeCell ref="N11:N12"/>
    <mergeCell ref="O11:O12"/>
    <mergeCell ref="P11:P12"/>
    <mergeCell ref="A14:H14"/>
    <mergeCell ref="A15:A17"/>
    <mergeCell ref="B15:B17"/>
    <mergeCell ref="C15:D15"/>
    <mergeCell ref="E15:H15"/>
    <mergeCell ref="C16:C17"/>
    <mergeCell ref="D16:D17"/>
    <mergeCell ref="E16:E17"/>
    <mergeCell ref="F16:H16"/>
    <mergeCell ref="A19:G19"/>
    <mergeCell ref="A20:A22"/>
    <mergeCell ref="B20:B22"/>
    <mergeCell ref="C20:C22"/>
    <mergeCell ref="D20:G20"/>
    <mergeCell ref="D21:D22"/>
    <mergeCell ref="E21:G21"/>
    <mergeCell ref="A25:F25"/>
    <mergeCell ref="A26:A28"/>
    <mergeCell ref="B26:B28"/>
    <mergeCell ref="C26:F26"/>
    <mergeCell ref="C27:C28"/>
    <mergeCell ref="D27:F27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I18" sqref="I1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92" t="s">
        <v>61</v>
      </c>
      <c r="C1" s="92"/>
      <c r="D1" s="96"/>
      <c r="E1" s="96"/>
    </row>
    <row r="2" spans="2:5" ht="12.75">
      <c r="B2" s="92" t="s">
        <v>62</v>
      </c>
      <c r="C2" s="92"/>
      <c r="D2" s="96"/>
      <c r="E2" s="96"/>
    </row>
    <row r="3" spans="2:5" ht="12.75">
      <c r="B3" s="93"/>
      <c r="C3" s="93"/>
      <c r="D3" s="97"/>
      <c r="E3" s="97"/>
    </row>
    <row r="4" spans="2:5" ht="38.25">
      <c r="B4" s="93" t="s">
        <v>63</v>
      </c>
      <c r="C4" s="93"/>
      <c r="D4" s="97"/>
      <c r="E4" s="97"/>
    </row>
    <row r="5" spans="2:5" ht="12.75">
      <c r="B5" s="93"/>
      <c r="C5" s="93"/>
      <c r="D5" s="97"/>
      <c r="E5" s="97"/>
    </row>
    <row r="6" spans="2:5" ht="25.5">
      <c r="B6" s="92" t="s">
        <v>64</v>
      </c>
      <c r="C6" s="92"/>
      <c r="D6" s="96"/>
      <c r="E6" s="96" t="s">
        <v>65</v>
      </c>
    </row>
    <row r="7" spans="2:5" ht="13.5" thickBot="1">
      <c r="B7" s="93"/>
      <c r="C7" s="93"/>
      <c r="D7" s="97"/>
      <c r="E7" s="97"/>
    </row>
    <row r="8" spans="2:5" ht="39" thickBot="1">
      <c r="B8" s="94" t="s">
        <v>66</v>
      </c>
      <c r="C8" s="95"/>
      <c r="D8" s="98"/>
      <c r="E8" s="99">
        <v>4</v>
      </c>
    </row>
    <row r="9" spans="2:5" ht="12.75">
      <c r="B9" s="93"/>
      <c r="C9" s="93"/>
      <c r="D9" s="97"/>
      <c r="E9" s="9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и инфраструктуры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Мурашов А.В.</dc:creator>
  <cp:keywords/>
  <dc:description/>
  <cp:lastModifiedBy>prokofieva</cp:lastModifiedBy>
  <cp:lastPrinted>2020-07-10T06:33:56Z</cp:lastPrinted>
  <dcterms:created xsi:type="dcterms:W3CDTF">2005-01-28T12:27:11Z</dcterms:created>
  <dcterms:modified xsi:type="dcterms:W3CDTF">2020-09-15T13:11:52Z</dcterms:modified>
  <cp:category/>
  <cp:version/>
  <cp:contentType/>
  <cp:contentStatus/>
</cp:coreProperties>
</file>